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KAPITULACIA_CELKOM" sheetId="1" r:id="rId1"/>
    <sheet name="Rekapitulacia SO_01_ASR" sheetId="2" r:id="rId2"/>
    <sheet name="SO-01_ASR" sheetId="3" r:id="rId3"/>
    <sheet name=" Rekapitulacia SO_02_ELI" sheetId="4" r:id="rId4"/>
    <sheet name="SO_02_ELI" sheetId="5" r:id="rId5"/>
  </sheets>
  <definedNames>
    <definedName name="fakt1R" localSheetId="3">#REF!</definedName>
    <definedName name="fakt1R" localSheetId="4">#REF!</definedName>
    <definedName name="fakt1R">#REF!</definedName>
    <definedName name="_xlnm.Print_Titles" localSheetId="1">'Rekapitulacia SO_01_ASR'!$8:$10</definedName>
    <definedName name="_xlnm.Print_Titles" localSheetId="2">'SO-01_ASR'!$8:$10</definedName>
    <definedName name="_xlnm.Print_Area" localSheetId="1">'Rekapitulacia SO_01_ASR'!$A:$F</definedName>
    <definedName name="_xlnm.Print_Area" localSheetId="0">'REKAPITULACIA_CELKOM'!$A$1:$D$20</definedName>
    <definedName name="_xlnm.Print_Area" localSheetId="2">'SO-01_ASR'!$A:$J</definedName>
  </definedNames>
  <calcPr fullCalcOnLoad="1"/>
</workbook>
</file>

<file path=xl/sharedStrings.xml><?xml version="1.0" encoding="utf-8"?>
<sst xmlns="http://schemas.openxmlformats.org/spreadsheetml/2006/main" count="546" uniqueCount="297">
  <si>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</si>
  <si>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</si>
  <si>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</si>
  <si>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</si>
  <si>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</si>
  <si>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</si>
  <si>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</si>
  <si>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</si>
  <si>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</si>
  <si>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</si>
  <si>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</si>
  <si>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</si>
  <si>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</si>
  <si>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 xml:space="preserve">Odberateľ: </t>
  </si>
  <si>
    <t xml:space="preserve">Spracoval: Ing. Kmec                               </t>
  </si>
  <si>
    <t xml:space="preserve">Projektant: </t>
  </si>
  <si>
    <t>Rekapitulácia rozpočtu v</t>
  </si>
  <si>
    <t xml:space="preserve">Dodávateľ: </t>
  </si>
  <si>
    <t>Dátum: 05.03.2019</t>
  </si>
  <si>
    <t>Rekapitulácia splátky v</t>
  </si>
  <si>
    <t>Rekapitulácia výrobnej kalkulácie v</t>
  </si>
  <si>
    <t>Stavba :BARDEJOV-VÝSTAVBA MULTIFUNKČNÉHO IHRISKA</t>
  </si>
  <si>
    <t>Objekt :SO 01-MULTIFUNKČNÉ IHRISKO</t>
  </si>
  <si>
    <t>Stavoprojekt, s.r.o., Prešov</t>
  </si>
  <si>
    <t>Popis položky, stavebného dielu, remesla</t>
  </si>
  <si>
    <t>Špecifikovaný</t>
  </si>
  <si>
    <t>Spolu</t>
  </si>
  <si>
    <t>materiál</t>
  </si>
  <si>
    <t>1 - ZEMNE PRÁCE</t>
  </si>
  <si>
    <t>2 - ZÁKLADY</t>
  </si>
  <si>
    <t>5 - KOMUNIKÁCIE</t>
  </si>
  <si>
    <t>6 - ÚPRAVY POVRCHOV, PODLAHY, VÝPLNE</t>
  </si>
  <si>
    <t>9 - OSTATNÉ KONŠTRUKCIE A PRÁCE</t>
  </si>
  <si>
    <t xml:space="preserve">PRÁCE A DODÁVKY HSV  spolu: </t>
  </si>
  <si>
    <t>Za rozpočet celkom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</si>
  <si>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</si>
  <si>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</si>
  <si>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</si>
  <si>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</si>
  <si>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</si>
  <si>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</si>
  <si>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</si>
  <si>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</si>
  <si>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</si>
  <si>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</si>
  <si>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číslo</t>
  </si>
  <si>
    <t>cen.</t>
  </si>
  <si>
    <t>výkaz-výmer</t>
  </si>
  <si>
    <t>výmera</t>
  </si>
  <si>
    <t>jednotka</t>
  </si>
  <si>
    <t>cena</t>
  </si>
  <si>
    <t>PRÁCE A DODÁVKY HSV</t>
  </si>
  <si>
    <t>272</t>
  </si>
  <si>
    <t xml:space="preserve">12110-1101   </t>
  </si>
  <si>
    <t>Odstránenie ornice s premiestnením do 50 m</t>
  </si>
  <si>
    <t>m3</t>
  </si>
  <si>
    <t>660*0,2 =   132.000</t>
  </si>
  <si>
    <t>001</t>
  </si>
  <si>
    <t xml:space="preserve">12220-1101   </t>
  </si>
  <si>
    <t>Odkopávky a prekopávky nezapaž. v horn. tr. 3 do 100 m3</t>
  </si>
  <si>
    <t>603*0,2 =   120.600</t>
  </si>
  <si>
    <t xml:space="preserve">12220-1109   </t>
  </si>
  <si>
    <t>Príplatok za lepivosť horniny tr.3</t>
  </si>
  <si>
    <t xml:space="preserve">13220-1101   </t>
  </si>
  <si>
    <t>Hĺbenie rýh šírka do 60 cm v horn. tr. 3 do 100 m3</t>
  </si>
  <si>
    <t>0,4*0,45*175 =   31.500</t>
  </si>
  <si>
    <t xml:space="preserve">13220-1109   </t>
  </si>
  <si>
    <t>Príplatok za lepivosť horniny tr. 3 v rýhach š. do 60 cm</t>
  </si>
  <si>
    <t xml:space="preserve">13320-1101   </t>
  </si>
  <si>
    <t>Hĺbenie šachiet v horn. tr. 3 do 100 m3</t>
  </si>
  <si>
    <t xml:space="preserve">13320-1109   </t>
  </si>
  <si>
    <t xml:space="preserve">16270-1105   </t>
  </si>
  <si>
    <t>Vodorovné premiestnenie výkopu do 10000 m horn. tr. 1-4</t>
  </si>
  <si>
    <t xml:space="preserve">16710-1101   </t>
  </si>
  <si>
    <t>Nakladanie výkopku do 100 m3 v horn. tr. 1-4</t>
  </si>
  <si>
    <t>"prebyt. ornica"132-55*0,1 =   126.500</t>
  </si>
  <si>
    <t xml:space="preserve">17120-1201   </t>
  </si>
  <si>
    <t>Uloženie sypaniny na skládku</t>
  </si>
  <si>
    <t xml:space="preserve">18040-2111   </t>
  </si>
  <si>
    <t>Založenie parkového trávnika výsevom v rovine</t>
  </si>
  <si>
    <t>m2</t>
  </si>
  <si>
    <t xml:space="preserve">18110-1101   </t>
  </si>
  <si>
    <t>Úprava pláne v zárezoch v horn. tr. 1-4 bez zhutnenia</t>
  </si>
  <si>
    <t xml:space="preserve">18110-1102   </t>
  </si>
  <si>
    <t>Úprava pláne v zárezoch v horn. tr. 1-4 so zhutnením</t>
  </si>
  <si>
    <t>.</t>
  </si>
  <si>
    <t xml:space="preserve">18130-1101   </t>
  </si>
  <si>
    <t>Rozprestretie ornice, sklon do 1:5 do 500 m2 hr. do 10 cm</t>
  </si>
  <si>
    <t>231</t>
  </si>
  <si>
    <t xml:space="preserve">18340-3153   </t>
  </si>
  <si>
    <t>Obrobenie pôdy hrabanim v rovine</t>
  </si>
  <si>
    <t>MAT</t>
  </si>
  <si>
    <t xml:space="preserve">005 724100   </t>
  </si>
  <si>
    <t>Zmes trávna parková rekreačná</t>
  </si>
  <si>
    <t>kg</t>
  </si>
  <si>
    <t>55*0,03*1,05 =   1.733</t>
  </si>
  <si>
    <t xml:space="preserve">1 - ZEMNE PRÁCE  spolu: </t>
  </si>
  <si>
    <t>271</t>
  </si>
  <si>
    <t xml:space="preserve">21275-2125   </t>
  </si>
  <si>
    <t>Trativody z flexodrenážnych rúr DN 100 so štrk. lôžkom a obsypom</t>
  </si>
  <si>
    <t>m</t>
  </si>
  <si>
    <t xml:space="preserve">286 112230   </t>
  </si>
  <si>
    <t>Rúrka PVC drenážna flexibilná  d 100 mm</t>
  </si>
  <si>
    <t xml:space="preserve">21275-2127   </t>
  </si>
  <si>
    <t>Trativody z flexodrenážnych rúr DN 160 so štrk. lôžkom a obsypom</t>
  </si>
  <si>
    <t xml:space="preserve">286 112250   </t>
  </si>
  <si>
    <t>Rúrka PVC drenážna flexibilná  d 160 mm</t>
  </si>
  <si>
    <t xml:space="preserve">2 - ZÁKLADY  spolu: </t>
  </si>
  <si>
    <t>221</t>
  </si>
  <si>
    <t xml:space="preserve">56421-1111   </t>
  </si>
  <si>
    <t>Podklad z drveného kameniva frakcia 0-4 mm hr. 3 cm</t>
  </si>
  <si>
    <t xml:space="preserve">56423-1111   </t>
  </si>
  <si>
    <t>Podklad zo štrkopiesku hr. 100 mm</t>
  </si>
  <si>
    <t>0,5*0,5*43 =   10.750</t>
  </si>
  <si>
    <t xml:space="preserve">56482-1112   </t>
  </si>
  <si>
    <t>Podklad zo štrkodrte hr. 90 mm</t>
  </si>
  <si>
    <t>"frakcia 8-16"603 =   603.000</t>
  </si>
  <si>
    <t xml:space="preserve">56486-1114   </t>
  </si>
  <si>
    <t>Podklad zo štrkodrte hr. 230 mm</t>
  </si>
  <si>
    <t>"priem. hr. 230 mm, fr. 32-63" 603 =   603.000</t>
  </si>
  <si>
    <t xml:space="preserve">5 - KOMUNIKÁCIE  spolu: </t>
  </si>
  <si>
    <t>011</t>
  </si>
  <si>
    <t xml:space="preserve">62210-0130   </t>
  </si>
  <si>
    <t>Osadenie a montáž oplotenia vrátane ochranných sietí a vstupnej bránky</t>
  </si>
  <si>
    <t>bm</t>
  </si>
  <si>
    <t xml:space="preserve">601 001001   </t>
  </si>
  <si>
    <t>Multifunkčný umelý trávnik,vlákno polyetylénové monofilamentné, váha trávnika 2150 g/m2,</t>
  </si>
  <si>
    <t>"nosná pogumovaná tkanina hr. 2 mm, vlas dl. 15 mm, hustota vpichov 22000/m2</t>
  </si>
  <si>
    <t xml:space="preserve">601 001002   </t>
  </si>
  <si>
    <t>Položenie umelej trávy so zapieskovaním a čiarovaním</t>
  </si>
  <si>
    <t xml:space="preserve">602 001001   </t>
  </si>
  <si>
    <t>Mantinelový systém na ihrisko 33x18 m</t>
  </si>
  <si>
    <t>"z polyetylénu, uv stabilizátor, hr. 8 mm, farba biela, výška 1 m, vrchné madla</t>
  </si>
  <si>
    <t>z toho istého materiálu, konštrukcia z jäklových profilov 40*40, 80*80 mm"96</t>
  </si>
  <si>
    <t xml:space="preserve">602 001002   </t>
  </si>
  <si>
    <t>Montáž +doprava mantinelového systému</t>
  </si>
  <si>
    <t xml:space="preserve">62220-0131   </t>
  </si>
  <si>
    <t>Montáž futbalových bránok do montážnych puzdier</t>
  </si>
  <si>
    <t>par</t>
  </si>
  <si>
    <t xml:space="preserve">603 001002   </t>
  </si>
  <si>
    <t>Súprava oceľ. pozink. stlpov na oplot. výšky 4 m</t>
  </si>
  <si>
    <t>kpl</t>
  </si>
  <si>
    <t>"27 ks stlpov dl. 4,8 m 80*80 mm, , 8 ks vzpery dl. 1,5 m, 16 ks stlpov 80*80 m</t>
  </si>
  <si>
    <t>dl.1,5 m</t>
  </si>
  <si>
    <t xml:space="preserve">603 001004   </t>
  </si>
  <si>
    <t>PPHF ochranná sieť, oko 45x45 mm, hr. vlákna 3 mm, farba zelená</t>
  </si>
  <si>
    <t xml:space="preserve">603 001005   </t>
  </si>
  <si>
    <t>Vstupná bránka 200x100 cm so zámkom</t>
  </si>
  <si>
    <t>ks</t>
  </si>
  <si>
    <t xml:space="preserve">63157-1003   </t>
  </si>
  <si>
    <t>Násyp zo štrkopiesku 0-32 spevňujúceho</t>
  </si>
  <si>
    <t xml:space="preserve">6 - ÚPRAVY POVRCHOV, PODLAHY, VÝPLNE  spolu: </t>
  </si>
  <si>
    <t xml:space="preserve">592 172001   </t>
  </si>
  <si>
    <t>Betónový obrubník 1000/250/80</t>
  </si>
  <si>
    <t>119*1,01 =   120.190</t>
  </si>
  <si>
    <t xml:space="preserve">91746-1111   </t>
  </si>
  <si>
    <t>Osad. chodník. obrubníka kamen. stojatého s oporou do lôžka z betónu tr. C 12/15</t>
  </si>
  <si>
    <t xml:space="preserve">604 001026   </t>
  </si>
  <si>
    <t>Futbalové bránky 3x2 m s oválnym hliníkovým profilom 120/100 cm-dodávka+montáž</t>
  </si>
  <si>
    <t>par.</t>
  </si>
  <si>
    <t>"montované do mont. puzdier (vrátane), certif. bezpečnosti "B"2</t>
  </si>
  <si>
    <t xml:space="preserve">604 001029   </t>
  </si>
  <si>
    <t>Sieť na futbalovú bránku 3x2 m, hlbka 100x120 cm</t>
  </si>
  <si>
    <t xml:space="preserve">604 001035   </t>
  </si>
  <si>
    <t>Montážne puzdrá na oceľové stĺpy (pre bránky)</t>
  </si>
  <si>
    <t xml:space="preserve">604 001045   </t>
  </si>
  <si>
    <t>Montážne puzdrá na oceľ stĺpy oplotenia a mantinelov</t>
  </si>
  <si>
    <t xml:space="preserve">99822-2011   </t>
  </si>
  <si>
    <t>Presun hmôt pre pozemné komunikácie, kryt z kameniva</t>
  </si>
  <si>
    <t>t</t>
  </si>
  <si>
    <t xml:space="preserve">99822-2094   </t>
  </si>
  <si>
    <t>Príplatok za zväčšený presun do 5000 m pre kryt pozemnej komunikácie z kameniva</t>
  </si>
  <si>
    <t xml:space="preserve">9 - OSTATNÉ KONŠTRUKCIE A PRÁCE  spolu: </t>
  </si>
  <si>
    <t>STAVBA:    Bardejov – výstavba multifunkčného ihriska</t>
  </si>
  <si>
    <t>OBJEKT:   SO 02 Osvetlenie multifunkčného ihriska</t>
  </si>
  <si>
    <t>MATERIÁL</t>
  </si>
  <si>
    <t>PC</t>
  </si>
  <si>
    <t>ZAS</t>
  </si>
  <si>
    <t>NAZ</t>
  </si>
  <si>
    <t>POC</t>
  </si>
  <si>
    <t>MJ</t>
  </si>
  <si>
    <t>JEDN. CENA</t>
  </si>
  <si>
    <t>CENA</t>
  </si>
  <si>
    <t>3549000A34</t>
  </si>
  <si>
    <t>Paska zemniaca FeZn 30/4mm (1m=0,95kg) podľa STN EN 62561</t>
  </si>
  <si>
    <t>3549040A30</t>
  </si>
  <si>
    <t>Svorka pripojovacia SP1</t>
  </si>
  <si>
    <t>341203M100</t>
  </si>
  <si>
    <t>Kabel CYKY-J 3x1,5</t>
  </si>
  <si>
    <t xml:space="preserve">341203M120  </t>
  </si>
  <si>
    <t>Kabel CYKY-J 3x4</t>
  </si>
  <si>
    <t xml:space="preserve">341425M165  </t>
  </si>
  <si>
    <t>Kabel AYKYz 4x16 zavesny</t>
  </si>
  <si>
    <t xml:space="preserve">341400M140  </t>
  </si>
  <si>
    <t>Kabel AYKY-J 4x16</t>
  </si>
  <si>
    <t>921AN</t>
  </si>
  <si>
    <t>Fólia výstražná červená PE 22cm</t>
  </si>
  <si>
    <t xml:space="preserve">345658K001  </t>
  </si>
  <si>
    <t xml:space="preserve">Chránička HDPE/LDPE kábelová ohybná 40/32                                                              </t>
  </si>
  <si>
    <t xml:space="preserve">345653D514  </t>
  </si>
  <si>
    <t xml:space="preserve">Rúrka el-inšt plastová tuhá 32/28, bez hrdla, siva                                                                </t>
  </si>
  <si>
    <t xml:space="preserve">Svorka univerzálna na lano 4-25mm2                                                                                      </t>
  </si>
  <si>
    <t>316790E003</t>
  </si>
  <si>
    <t xml:space="preserve">Stožiar predpätý betónový EPV 9/6, výška 7,4 m + čiapka na stožiar                                                                         </t>
  </si>
  <si>
    <t>311815</t>
  </si>
  <si>
    <t>Kotevná a nosná objímka 892 554 pre IB ø 200</t>
  </si>
  <si>
    <t>Dvojitý hak 892 538</t>
  </si>
  <si>
    <t>Napínacia skrutka M12 892 540</t>
  </si>
  <si>
    <t>Svorka 194 909 pre lano ø 6 - 9</t>
  </si>
  <si>
    <t xml:space="preserve">3585700O48  </t>
  </si>
  <si>
    <t xml:space="preserve">Poistka nožová PHN000 32A/gG                                                                                  </t>
  </si>
  <si>
    <t>Svetlomet asymetrický metal-halogén 400W, IP66, teleso AlSi, 4000 K</t>
  </si>
  <si>
    <t>Výbojka metalhalogén 400W, E40, 3700K, Ra 80 HQI-T W/N</t>
  </si>
  <si>
    <t>Ochranná mriežka na svetlomet</t>
  </si>
  <si>
    <t>Stožiar kúžeľový pozinkovaný 7m s prírubou</t>
  </si>
  <si>
    <t>Základový rošt pre stožiar 7m</t>
  </si>
  <si>
    <t>Elektrovýzbroj stožiara - svorkovnica + poistková patróna pre jeden vývod</t>
  </si>
  <si>
    <t>Elektromerový rozvádzač RE pilierový - viď v.č.3</t>
  </si>
  <si>
    <t>Skrinka RS uzamykateľná plastová IP55 - viď v.č.4</t>
  </si>
  <si>
    <t>Stratné z metr. materiálu</t>
  </si>
  <si>
    <t>%</t>
  </si>
  <si>
    <t>Podružný materiál</t>
  </si>
  <si>
    <t>Celkom</t>
  </si>
  <si>
    <t>MONTÁŽ</t>
  </si>
  <si>
    <t>Trubka tuha PVC 32mm p.u.</t>
  </si>
  <si>
    <t>Trubka ochranna z PE, novoduru do 40mm v.u.</t>
  </si>
  <si>
    <t>Betonovy stoziar I</t>
  </si>
  <si>
    <t>Čiapka PVC na stožiar</t>
  </si>
  <si>
    <t>Kábel AYKYz 4x16</t>
  </si>
  <si>
    <t>Sabl. resp. prud. spoj skrut. svorkou do 50</t>
  </si>
  <si>
    <t>Ukonč. vodičov v rozv. vč. zapoj. a vodič. koncovky do 6</t>
  </si>
  <si>
    <t>Ukonč. vodičov v rozv. vč. zapoj. a vodič. koncovky do 16</t>
  </si>
  <si>
    <t>Príplatok za montáž nad 6m - montážna plošina</t>
  </si>
  <si>
    <t>hod</t>
  </si>
  <si>
    <t>Montaz rozvodnice do 20kg</t>
  </si>
  <si>
    <t>Osadenie pilierovej skrine RE</t>
  </si>
  <si>
    <t>Svetlomet priemyselný 250 - 400 W, HPS, MH, IP 66</t>
  </si>
  <si>
    <t>Elektrovyzbroj pre 1 okruh</t>
  </si>
  <si>
    <t>Vodic FeZn 30/4 v zemi</t>
  </si>
  <si>
    <t>Svorka pripojovacia SP</t>
  </si>
  <si>
    <t>Kotevna obj. pre ukonc. zaves. vodicov</t>
  </si>
  <si>
    <t>Napinacia skrutka M16</t>
  </si>
  <si>
    <t>Ukoncenie nosneho lana AYKYz svorkou</t>
  </si>
  <si>
    <t>Kabel CYKY 3x4 v.u.</t>
  </si>
  <si>
    <t>Kabel AYKY 4x16 v.u.</t>
  </si>
  <si>
    <t>Zatahovanie kabla do 0,75kg do chranicky</t>
  </si>
  <si>
    <t xml:space="preserve">Drobné elektroinštalačné práce                                                                                      </t>
  </si>
  <si>
    <t xml:space="preserve">Spracovanie východiskovej revízie                                                             </t>
  </si>
  <si>
    <t>PPV</t>
  </si>
  <si>
    <t>ZEMNÉ PRÁCE</t>
  </si>
  <si>
    <t xml:space="preserve">Jama pre stožiar J nepätk. v rovine do 10m, zemina tr 4                                                           </t>
  </si>
  <si>
    <t>460050704</t>
  </si>
  <si>
    <t>Jama pre stožiare verejného osvetlenia s objemom do 2m3 - zemina tr.4</t>
  </si>
  <si>
    <t>Betonovy zaklad bez debnenia pre IB 9/6</t>
  </si>
  <si>
    <t>Puzdrovy zaklad pre stoziar VO  0 250/1500mm v ose trasy</t>
  </si>
  <si>
    <t>Zásyp jamy so zhutnením a úpravou povrchu - zemina tr.3-4</t>
  </si>
  <si>
    <t>Vykop ryhy 35/80cm (s/h) - zemina tr.4</t>
  </si>
  <si>
    <t>Vystrazna folia PVC 22cm</t>
  </si>
  <si>
    <t>Zahoz ryhy 35/80cm (s/h) - zemina tr.4</t>
  </si>
  <si>
    <t>Odvoz zeminy do 1km</t>
  </si>
  <si>
    <t>Osiatie povrchu travou</t>
  </si>
  <si>
    <t>460620013</t>
  </si>
  <si>
    <t>Provizorna uprava terenu</t>
  </si>
  <si>
    <t>Zrezanie stromu do 200mm</t>
  </si>
  <si>
    <t>POHĽAD NA SVIETIDLO</t>
  </si>
  <si>
    <t>Stavba :</t>
  </si>
  <si>
    <t>Bardejov – výstavba multifunkčného ihriska</t>
  </si>
  <si>
    <t xml:space="preserve">Objekt : </t>
  </si>
  <si>
    <t>SO 02 Osvetlenie multifunkčného ihriska</t>
  </si>
  <si>
    <t>REKAPITULÁCIA</t>
  </si>
  <si>
    <t>Práce</t>
  </si>
  <si>
    <t>Materiál</t>
  </si>
  <si>
    <t>Materiál (SPCM)</t>
  </si>
  <si>
    <t xml:space="preserve">                                   </t>
  </si>
  <si>
    <t>Montáž (C21M)</t>
  </si>
  <si>
    <t>Zemné práce (C46M)</t>
  </si>
  <si>
    <t xml:space="preserve">Spolu bez DPH   </t>
  </si>
  <si>
    <t xml:space="preserve">Celkom bez DPH   </t>
  </si>
  <si>
    <t>cena bez DPH</t>
  </si>
  <si>
    <t>DPH</t>
  </si>
  <si>
    <t>Objekt: SO 02 OSVETLENIE MULTIFUNKČNÉHO IHRISKA</t>
  </si>
  <si>
    <t xml:space="preserve">JKSO : </t>
  </si>
  <si>
    <t>0,5*0,5*1,1*49+2*2*2 =   21.475</t>
  </si>
  <si>
    <t>120,6+31,5+21,495+"prebyt. ornica"132-5,5 =   300.095</t>
  </si>
  <si>
    <t>zásyp kremič. piesok 18 kg/m2, Dtex=min 6600, farba olivovo zelená "603</t>
  </si>
  <si>
    <t xml:space="preserve">604 001036   </t>
  </si>
  <si>
    <t>Kryt na otvor montaž. puzdra oceľ. stlpu</t>
  </si>
  <si>
    <t xml:space="preserve">604 001038   </t>
  </si>
  <si>
    <t>Vešiak na siete</t>
  </si>
  <si>
    <t xml:space="preserve">604 001046   </t>
  </si>
  <si>
    <t>Viacúčelové oceľ. stlpy na volejbal s kľukou na napín. siete</t>
  </si>
  <si>
    <t xml:space="preserve">604 001047   </t>
  </si>
  <si>
    <t>Montážne puzdrá na viacúčel. volejbal. stĺpy</t>
  </si>
  <si>
    <t xml:space="preserve">604 001049   </t>
  </si>
  <si>
    <t>Volejbalová sieť čierna s anténkami, zosilnená vrchná časť</t>
  </si>
  <si>
    <t xml:space="preserve">604 001051   </t>
  </si>
  <si>
    <t>Montáž montážnych puzdier do podložia volejbalového  ihriska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</si>
</sst>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Sk&quot;;[Red]\-#,##0.00\ &quot;Sk&quot;"/>
    <numFmt numFmtId="165" formatCode="_-* #,##0\ &quot;Sk&quot;_-;\-* #,##0\ &quot;Sk&quot;_-;_-* &quot;-&quot;\ &quot;Sk&quot;_-;_-@_-"/>
    <numFmt numFmtId="166" formatCode="#,##0.000"/>
    <numFmt numFmtId="167" formatCode="#,##0.00000"/>
    <numFmt numFmtId="168" formatCode="#,##0&quot; Sk&quot;;[Red]&quot;-&quot;#,##0&quot; Sk&quot;"/>
    <numFmt numFmtId="169" formatCode="0.000"/>
    <numFmt numFmtId="170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8"/>
      <color indexed="57"/>
      <name val="Calibri Light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hair"/>
      <top style="hair"/>
      <bottom style="hair"/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1">
      <alignment vertical="center"/>
      <protection/>
    </xf>
    <xf numFmtId="0" fontId="6" fillId="0" borderId="1" applyFont="0" applyFill="0" applyBorder="0">
      <alignment vertical="center"/>
      <protection/>
    </xf>
    <xf numFmtId="168" fontId="6" fillId="0" borderId="1">
      <alignment/>
      <protection/>
    </xf>
    <xf numFmtId="0" fontId="6" fillId="0" borderId="1" applyFont="0" applyFill="0">
      <alignment/>
      <protection/>
    </xf>
    <xf numFmtId="165" fontId="5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18" fillId="6" borderId="0" applyNumberFormat="0" applyBorder="0" applyAlignment="0" applyProtection="0"/>
    <xf numFmtId="0" fontId="11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4" borderId="7" applyNumberFormat="0" applyFont="0" applyAlignment="0" applyProtection="0"/>
    <xf numFmtId="0" fontId="17" fillId="0" borderId="8" applyNumberFormat="0" applyFill="0" applyAlignment="0" applyProtection="0"/>
    <xf numFmtId="0" fontId="38" fillId="0" borderId="9" applyNumberFormat="0" applyFill="0" applyAlignment="0" applyProtection="0"/>
    <xf numFmtId="0" fontId="6" fillId="0" borderId="10" applyBorder="0">
      <alignment vertical="center"/>
      <protection/>
    </xf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10">
      <alignment vertical="center"/>
      <protection/>
    </xf>
    <xf numFmtId="0" fontId="15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9" fillId="13" borderId="11" applyNumberFormat="0" applyAlignment="0" applyProtection="0"/>
    <xf numFmtId="0" fontId="20" fillId="30" borderId="11" applyNumberFormat="0" applyAlignment="0" applyProtection="0"/>
    <xf numFmtId="0" fontId="21" fillId="30" borderId="12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49" fontId="2" fillId="0" borderId="0" xfId="0" applyNumberFormat="1" applyFont="1" applyAlignment="1" applyProtection="1">
      <alignment horizontal="center"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166" fontId="2" fillId="0" borderId="0" xfId="0" applyNumberFormat="1" applyFont="1" applyAlignment="1" applyProtection="1">
      <alignment vertical="top"/>
      <protection/>
    </xf>
    <xf numFmtId="4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49" fontId="23" fillId="0" borderId="0" xfId="90" applyNumberFormat="1" applyFont="1">
      <alignment/>
      <protection/>
    </xf>
    <xf numFmtId="0" fontId="23" fillId="0" borderId="0" xfId="90" applyFont="1">
      <alignment/>
      <protection/>
    </xf>
    <xf numFmtId="49" fontId="24" fillId="0" borderId="0" xfId="90" applyNumberFormat="1" applyFont="1">
      <alignment/>
      <protection/>
    </xf>
    <xf numFmtId="0" fontId="24" fillId="0" borderId="0" xfId="90" applyFont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49" fontId="4" fillId="0" borderId="0" xfId="0" applyNumberFormat="1" applyFont="1" applyAlignment="1" applyProtection="1">
      <alignment vertical="top"/>
      <protection/>
    </xf>
    <xf numFmtId="49" fontId="2" fillId="0" borderId="0" xfId="0" applyNumberFormat="1" applyFont="1" applyAlignment="1" applyProtection="1">
      <alignment horizontal="right" vertical="top" wrapText="1"/>
      <protection/>
    </xf>
    <xf numFmtId="4" fontId="4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1" fontId="27" fillId="0" borderId="0" xfId="91" applyNumberFormat="1" applyFont="1" applyFill="1" applyBorder="1">
      <alignment/>
      <protection/>
    </xf>
    <xf numFmtId="1" fontId="27" fillId="0" borderId="0" xfId="91" applyNumberFormat="1" applyFont="1" applyBorder="1">
      <alignment/>
      <protection/>
    </xf>
    <xf numFmtId="2" fontId="27" fillId="0" borderId="0" xfId="91" applyNumberFormat="1" applyFont="1" applyFill="1" applyBorder="1">
      <alignment/>
      <protection/>
    </xf>
    <xf numFmtId="0" fontId="27" fillId="0" borderId="0" xfId="91" applyFont="1" applyFill="1">
      <alignment/>
      <protection/>
    </xf>
    <xf numFmtId="0" fontId="27" fillId="0" borderId="0" xfId="91" applyFont="1">
      <alignment/>
      <protection/>
    </xf>
    <xf numFmtId="2" fontId="27" fillId="0" borderId="0" xfId="91" applyNumberFormat="1" applyFont="1">
      <alignment/>
      <protection/>
    </xf>
    <xf numFmtId="0" fontId="27" fillId="0" borderId="0" xfId="91" applyFont="1" applyFill="1" applyBorder="1">
      <alignment/>
      <protection/>
    </xf>
    <xf numFmtId="0" fontId="27" fillId="0" borderId="0" xfId="91" applyFont="1" applyBorder="1">
      <alignment/>
      <protection/>
    </xf>
    <xf numFmtId="1" fontId="27" fillId="0" borderId="16" xfId="91" applyNumberFormat="1" applyFont="1" applyFill="1" applyBorder="1">
      <alignment/>
      <protection/>
    </xf>
    <xf numFmtId="0" fontId="27" fillId="0" borderId="16" xfId="91" applyFont="1" applyFill="1" applyBorder="1">
      <alignment/>
      <protection/>
    </xf>
    <xf numFmtId="2" fontId="27" fillId="0" borderId="16" xfId="91" applyNumberFormat="1" applyFont="1" applyFill="1" applyBorder="1">
      <alignment/>
      <protection/>
    </xf>
    <xf numFmtId="2" fontId="5" fillId="0" borderId="0" xfId="91" applyNumberFormat="1">
      <alignment/>
      <protection/>
    </xf>
    <xf numFmtId="1" fontId="25" fillId="0" borderId="0" xfId="91" applyNumberFormat="1" applyFont="1" applyAlignment="1">
      <alignment horizontal="left"/>
      <protection/>
    </xf>
    <xf numFmtId="1" fontId="25" fillId="0" borderId="0" xfId="91" applyNumberFormat="1" applyFont="1">
      <alignment/>
      <protection/>
    </xf>
    <xf numFmtId="2" fontId="25" fillId="0" borderId="0" xfId="91" applyNumberFormat="1" applyFont="1">
      <alignment/>
      <protection/>
    </xf>
    <xf numFmtId="49" fontId="25" fillId="0" borderId="0" xfId="91" applyNumberFormat="1" applyFont="1" applyAlignment="1">
      <alignment horizontal="left"/>
      <protection/>
    </xf>
    <xf numFmtId="1" fontId="25" fillId="0" borderId="0" xfId="91" applyNumberFormat="1" applyFont="1" applyFill="1" applyAlignment="1">
      <alignment horizontal="left"/>
      <protection/>
    </xf>
    <xf numFmtId="1" fontId="25" fillId="0" borderId="0" xfId="91" applyNumberFormat="1" applyFont="1" applyFill="1">
      <alignment/>
      <protection/>
    </xf>
    <xf numFmtId="2" fontId="25" fillId="0" borderId="0" xfId="91" applyNumberFormat="1" applyFont="1" applyFill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89" applyFont="1" applyFill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90" applyFont="1">
      <alignment/>
      <protection/>
    </xf>
    <xf numFmtId="0" fontId="34" fillId="0" borderId="0" xfId="90" applyFont="1">
      <alignment/>
      <protection/>
    </xf>
    <xf numFmtId="49" fontId="34" fillId="0" borderId="0" xfId="90" applyNumberFormat="1" applyFont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" fontId="32" fillId="0" borderId="0" xfId="0" applyNumberFormat="1" applyFont="1" applyAlignment="1" applyProtection="1">
      <alignment/>
      <protection/>
    </xf>
    <xf numFmtId="1" fontId="25" fillId="0" borderId="0" xfId="0" applyNumberFormat="1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25" fillId="0" borderId="0" xfId="0" applyNumberFormat="1" applyFont="1" applyFill="1" applyAlignment="1">
      <alignment/>
    </xf>
    <xf numFmtId="1" fontId="26" fillId="0" borderId="0" xfId="0" applyNumberFormat="1" applyFont="1" applyFill="1" applyAlignment="1">
      <alignment/>
    </xf>
    <xf numFmtId="1" fontId="27" fillId="0" borderId="0" xfId="0" applyNumberFormat="1" applyFont="1" applyFill="1" applyAlignment="1">
      <alignment/>
    </xf>
    <xf numFmtId="2" fontId="27" fillId="0" borderId="0" xfId="0" applyNumberFormat="1" applyFont="1" applyFill="1" applyAlignment="1">
      <alignment/>
    </xf>
    <xf numFmtId="1" fontId="27" fillId="0" borderId="16" xfId="0" applyNumberFormat="1" applyFont="1" applyFill="1" applyBorder="1" applyAlignment="1">
      <alignment/>
    </xf>
    <xf numFmtId="2" fontId="27" fillId="0" borderId="16" xfId="0" applyNumberFormat="1" applyFont="1" applyFill="1" applyBorder="1" applyAlignment="1">
      <alignment/>
    </xf>
    <xf numFmtId="1" fontId="27" fillId="0" borderId="16" xfId="0" applyNumberFormat="1" applyFont="1" applyFill="1" applyBorder="1" applyAlignment="1">
      <alignment horizontal="right"/>
    </xf>
    <xf numFmtId="1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1" fontId="27" fillId="0" borderId="0" xfId="0" applyNumberFormat="1" applyFont="1" applyAlignment="1">
      <alignment/>
    </xf>
    <xf numFmtId="0" fontId="27" fillId="0" borderId="0" xfId="0" applyFont="1" applyAlignment="1">
      <alignment horizontal="left"/>
    </xf>
    <xf numFmtId="2" fontId="27" fillId="0" borderId="0" xfId="0" applyNumberFormat="1" applyFont="1" applyAlignment="1">
      <alignment/>
    </xf>
    <xf numFmtId="1" fontId="27" fillId="0" borderId="0" xfId="0" applyNumberFormat="1" applyFont="1" applyAlignment="1">
      <alignment horizontal="left"/>
    </xf>
    <xf numFmtId="0" fontId="27" fillId="0" borderId="0" xfId="0" applyFont="1" applyFill="1" applyBorder="1" applyAlignment="1">
      <alignment horizontal="left"/>
    </xf>
    <xf numFmtId="49" fontId="27" fillId="0" borderId="0" xfId="0" applyNumberFormat="1" applyFont="1" applyAlignment="1">
      <alignment/>
    </xf>
    <xf numFmtId="2" fontId="27" fillId="0" borderId="0" xfId="0" applyNumberFormat="1" applyFont="1" applyFill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0" fontId="27" fillId="0" borderId="16" xfId="0" applyFont="1" applyBorder="1" applyAlignment="1">
      <alignment horizontal="left"/>
    </xf>
    <xf numFmtId="2" fontId="27" fillId="0" borderId="16" xfId="0" applyNumberFormat="1" applyFont="1" applyFill="1" applyBorder="1" applyAlignment="1">
      <alignment horizontal="left"/>
    </xf>
    <xf numFmtId="2" fontId="27" fillId="0" borderId="16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" fontId="27" fillId="0" borderId="16" xfId="0" applyNumberFormat="1" applyFont="1" applyFill="1" applyBorder="1" applyAlignment="1">
      <alignment horizontal="left"/>
    </xf>
    <xf numFmtId="0" fontId="27" fillId="0" borderId="16" xfId="0" applyFont="1" applyFill="1" applyBorder="1" applyAlignment="1">
      <alignment/>
    </xf>
    <xf numFmtId="1" fontId="27" fillId="0" borderId="17" xfId="0" applyNumberFormat="1" applyFont="1" applyFill="1" applyBorder="1" applyAlignment="1">
      <alignment horizontal="left"/>
    </xf>
    <xf numFmtId="1" fontId="27" fillId="0" borderId="17" xfId="0" applyNumberFormat="1" applyFont="1" applyFill="1" applyBorder="1" applyAlignment="1">
      <alignment/>
    </xf>
    <xf numFmtId="0" fontId="27" fillId="0" borderId="17" xfId="0" applyFont="1" applyFill="1" applyBorder="1" applyAlignment="1">
      <alignment/>
    </xf>
    <xf numFmtId="2" fontId="27" fillId="0" borderId="17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16" xfId="0" applyFont="1" applyFill="1" applyBorder="1" applyAlignment="1">
      <alignment horizontal="left"/>
    </xf>
    <xf numFmtId="1" fontId="27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 horizontal="left"/>
    </xf>
    <xf numFmtId="169" fontId="27" fillId="0" borderId="0" xfId="0" applyNumberFormat="1" applyFont="1" applyAlignment="1">
      <alignment/>
    </xf>
    <xf numFmtId="170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left"/>
    </xf>
    <xf numFmtId="170" fontId="27" fillId="0" borderId="0" xfId="0" applyNumberFormat="1" applyFont="1" applyFill="1" applyAlignment="1">
      <alignment/>
    </xf>
    <xf numFmtId="1" fontId="27" fillId="0" borderId="0" xfId="0" applyNumberFormat="1" applyFont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170" fontId="27" fillId="0" borderId="0" xfId="0" applyNumberFormat="1" applyFont="1" applyFill="1" applyBorder="1" applyAlignment="1">
      <alignment/>
    </xf>
    <xf numFmtId="1" fontId="27" fillId="0" borderId="16" xfId="0" applyNumberFormat="1" applyFont="1" applyBorder="1" applyAlignment="1">
      <alignment horizontal="left"/>
    </xf>
    <xf numFmtId="170" fontId="27" fillId="0" borderId="16" xfId="0" applyNumberFormat="1" applyFont="1" applyFill="1" applyBorder="1" applyAlignment="1">
      <alignment/>
    </xf>
    <xf numFmtId="1" fontId="26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2" fontId="25" fillId="0" borderId="0" xfId="0" applyNumberFormat="1" applyFont="1" applyAlignment="1">
      <alignment/>
    </xf>
    <xf numFmtId="1" fontId="25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/>
    </xf>
    <xf numFmtId="1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25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1" fontId="25" fillId="0" borderId="0" xfId="0" applyNumberFormat="1" applyFont="1" applyFill="1" applyBorder="1" applyAlignment="1">
      <alignment horizontal="left"/>
    </xf>
    <xf numFmtId="1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170" fontId="25" fillId="0" borderId="0" xfId="0" applyNumberFormat="1" applyFont="1" applyBorder="1" applyAlignment="1">
      <alignment/>
    </xf>
    <xf numFmtId="49" fontId="25" fillId="0" borderId="0" xfId="0" applyNumberFormat="1" applyFont="1" applyBorder="1" applyAlignment="1">
      <alignment horizontal="left"/>
    </xf>
    <xf numFmtId="169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right"/>
    </xf>
    <xf numFmtId="0" fontId="30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6" xfId="0" applyFont="1" applyBorder="1" applyAlignment="1">
      <alignment/>
    </xf>
    <xf numFmtId="2" fontId="25" fillId="0" borderId="16" xfId="0" applyNumberFormat="1" applyFont="1" applyBorder="1" applyAlignment="1">
      <alignment/>
    </xf>
    <xf numFmtId="0" fontId="25" fillId="0" borderId="16" xfId="0" applyFont="1" applyBorder="1" applyAlignment="1">
      <alignment horizontal="right"/>
    </xf>
    <xf numFmtId="0" fontId="29" fillId="0" borderId="0" xfId="0" applyFont="1" applyFill="1" applyAlignment="1">
      <alignment/>
    </xf>
    <xf numFmtId="2" fontId="25" fillId="0" borderId="0" xfId="0" applyNumberFormat="1" applyFont="1" applyFill="1" applyBorder="1" applyAlignment="1">
      <alignment/>
    </xf>
    <xf numFmtId="2" fontId="31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164" fontId="30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Border="1" applyAlignment="1">
      <alignment horizontal="left"/>
    </xf>
  </cellXfs>
  <cellStyles count="100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Celkem" xfId="74"/>
    <cellStyle name="Comma" xfId="75"/>
    <cellStyle name="Comma [0]" xfId="76"/>
    <cellStyle name="data" xfId="77"/>
    <cellStyle name="Dobrá" xfId="78"/>
    <cellStyle name="Kontrolná bunka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ázov" xfId="87"/>
    <cellStyle name="Neutrálna" xfId="88"/>
    <cellStyle name="Normálna 2" xfId="89"/>
    <cellStyle name="normálne_KLs" xfId="90"/>
    <cellStyle name="normální_10_ELI_Rozpocet 1_Vajnory Neexpedovanyyyy" xfId="91"/>
    <cellStyle name="Percent" xfId="92"/>
    <cellStyle name="Poznámka" xfId="93"/>
    <cellStyle name="Prepojená bunka" xfId="94"/>
    <cellStyle name="Spolu" xfId="95"/>
    <cellStyle name="TEXT" xfId="96"/>
    <cellStyle name="Text upozornění" xfId="97"/>
    <cellStyle name="Text upozornenia" xfId="98"/>
    <cellStyle name="TEXT1" xfId="99"/>
    <cellStyle name="Title" xfId="100"/>
    <cellStyle name="Total" xfId="101"/>
    <cellStyle name="Vstup" xfId="102"/>
    <cellStyle name="Výpočet" xfId="103"/>
    <cellStyle name="Výstup" xfId="104"/>
    <cellStyle name="Vysvetľujúci text" xfId="105"/>
    <cellStyle name="Warning Text" xfId="106"/>
    <cellStyle name="Zlá" xfId="107"/>
    <cellStyle name="Zvýraznenie1" xfId="108"/>
    <cellStyle name="Zvýraznenie2" xfId="109"/>
    <cellStyle name="Zvýraznenie3" xfId="110"/>
    <cellStyle name="Zvýraznenie4" xfId="111"/>
    <cellStyle name="Zvýraznenie5" xfId="112"/>
    <cellStyle name="Zvýraznenie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87</xdr:row>
      <xdr:rowOff>47625</xdr:rowOff>
    </xdr:from>
    <xdr:to>
      <xdr:col>2</xdr:col>
      <xdr:colOff>3133725</xdr:colOff>
      <xdr:row>100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4135100"/>
          <a:ext cx="25812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552450</xdr:colOff>
      <xdr:row>87</xdr:row>
      <xdr:rowOff>47625</xdr:rowOff>
    </xdr:from>
    <xdr:to>
      <xdr:col>2</xdr:col>
      <xdr:colOff>3133725</xdr:colOff>
      <xdr:row>100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4135100"/>
          <a:ext cx="25812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20"/>
  <sheetViews>
    <sheetView showGridLines="0" showZeros="0" tabSelected="1" zoomScalePageLayoutView="0" workbookViewId="0" topLeftCell="A1">
      <selection activeCell="F20" sqref="F20"/>
    </sheetView>
  </sheetViews>
  <sheetFormatPr defaultColWidth="9.140625" defaultRowHeight="12.75"/>
  <cols>
    <col min="1" max="1" width="52.7109375" style="55" customWidth="1"/>
    <col min="2" max="2" width="14.28125" style="54" customWidth="1"/>
    <col min="3" max="3" width="10.57421875" style="54" customWidth="1"/>
    <col min="4" max="4" width="11.57421875" style="54" customWidth="1"/>
    <col min="5" max="5" width="9.140625" style="59" customWidth="1"/>
    <col min="6" max="16" width="9.140625" style="55" customWidth="1"/>
    <col min="17" max="18" width="5.7109375" style="55" customWidth="1"/>
    <col min="19" max="19" width="6.57421875" style="55" customWidth="1"/>
    <col min="20" max="20" width="24.28125" style="55" customWidth="1"/>
    <col min="21" max="21" width="4.28125" style="55" customWidth="1"/>
    <col min="22" max="22" width="8.28125" style="55" customWidth="1"/>
    <col min="23" max="23" width="8.7109375" style="55" customWidth="1"/>
    <col min="24" max="16384" width="9.140625" style="55" customWidth="1"/>
  </cols>
  <sheetData>
    <row r="1" spans="1:23" ht="12.75">
      <c r="A1" s="52" t="s">
        <v>13</v>
      </c>
      <c r="C1" s="55"/>
      <c r="E1" s="55"/>
      <c r="S1" s="56" t="s">
        <v>0</v>
      </c>
      <c r="T1" s="56" t="s">
        <v>1</v>
      </c>
      <c r="U1" s="56" t="s">
        <v>2</v>
      </c>
      <c r="V1" s="56" t="s">
        <v>3</v>
      </c>
      <c r="W1" s="56" t="s">
        <v>4</v>
      </c>
    </row>
    <row r="2" spans="1:23" ht="12.75">
      <c r="A2" s="52" t="s">
        <v>15</v>
      </c>
      <c r="C2" s="55"/>
      <c r="E2" s="55"/>
      <c r="S2" s="56" t="s">
        <v>5</v>
      </c>
      <c r="T2" s="57" t="s">
        <v>16</v>
      </c>
      <c r="U2" s="57" t="s">
        <v>6</v>
      </c>
      <c r="V2" s="57"/>
      <c r="W2" s="58"/>
    </row>
    <row r="3" spans="1:23" ht="12.75">
      <c r="A3" s="52" t="s">
        <v>17</v>
      </c>
      <c r="C3" s="55"/>
      <c r="E3" s="55"/>
      <c r="S3" s="56" t="s">
        <v>7</v>
      </c>
      <c r="T3" s="57" t="s">
        <v>19</v>
      </c>
      <c r="U3" s="57" t="s">
        <v>6</v>
      </c>
      <c r="V3" s="57" t="s">
        <v>8</v>
      </c>
      <c r="W3" s="58" t="s">
        <v>9</v>
      </c>
    </row>
    <row r="4" spans="2:23" ht="12.75">
      <c r="B4" s="55"/>
      <c r="C4" s="55"/>
      <c r="D4" s="55"/>
      <c r="E4" s="55"/>
      <c r="S4" s="56" t="s">
        <v>10</v>
      </c>
      <c r="T4" s="57" t="s">
        <v>20</v>
      </c>
      <c r="U4" s="57" t="s">
        <v>6</v>
      </c>
      <c r="V4" s="57"/>
      <c r="W4" s="58"/>
    </row>
    <row r="5" spans="1:23" ht="12.75">
      <c r="A5" s="52" t="s">
        <v>21</v>
      </c>
      <c r="B5" s="55"/>
      <c r="C5" s="55"/>
      <c r="D5" s="55"/>
      <c r="E5" s="55"/>
      <c r="S5" s="56" t="s">
        <v>11</v>
      </c>
      <c r="T5" s="57" t="s">
        <v>19</v>
      </c>
      <c r="U5" s="57" t="s">
        <v>6</v>
      </c>
      <c r="V5" s="57" t="s">
        <v>8</v>
      </c>
      <c r="W5" s="58" t="s">
        <v>9</v>
      </c>
    </row>
    <row r="6" spans="1:5" ht="12.75">
      <c r="A6" s="52" t="s">
        <v>22</v>
      </c>
      <c r="B6" s="55"/>
      <c r="C6" s="55"/>
      <c r="D6" s="55"/>
      <c r="E6" s="55"/>
    </row>
    <row r="7" spans="1:5" ht="12.75">
      <c r="A7" s="52"/>
      <c r="B7" s="55"/>
      <c r="C7" s="55"/>
      <c r="D7" s="55"/>
      <c r="E7" s="55"/>
    </row>
    <row r="8" spans="1:5" ht="12.75">
      <c r="A8" s="55" t="s">
        <v>23</v>
      </c>
      <c r="B8" s="52" t="str">
        <f>CONCATENATE(T2," ",U2," ",V2," ",W2)</f>
        <v>Rekapitulácia rozpočtu v EUR  </v>
      </c>
      <c r="E8" s="55"/>
    </row>
    <row r="9" spans="1:5" ht="12.75">
      <c r="A9" s="60" t="s">
        <v>24</v>
      </c>
      <c r="B9" s="60" t="s">
        <v>278</v>
      </c>
      <c r="C9" s="60" t="s">
        <v>279</v>
      </c>
      <c r="D9" s="60" t="s">
        <v>26</v>
      </c>
      <c r="E9" s="55"/>
    </row>
    <row r="10" spans="1:5" ht="12.75">
      <c r="A10" s="61"/>
      <c r="B10" s="61"/>
      <c r="C10" s="61"/>
      <c r="D10" s="61"/>
      <c r="E10" s="62"/>
    </row>
    <row r="12" spans="1:4" ht="12.75">
      <c r="A12" s="52" t="s">
        <v>22</v>
      </c>
      <c r="B12" s="63">
        <f>'Rekapitulacia SO_01_ASR'!D20</f>
        <v>0</v>
      </c>
      <c r="C12" s="63">
        <f>B12/100*20</f>
        <v>0</v>
      </c>
      <c r="D12" s="63">
        <f>SUM(B12:C12)</f>
        <v>0</v>
      </c>
    </row>
    <row r="13" spans="1:4" ht="12.75">
      <c r="A13" s="53" t="s">
        <v>280</v>
      </c>
      <c r="B13" s="63">
        <f>' Rekapitulacia SO_02_ELI'!F21</f>
        <v>0</v>
      </c>
      <c r="C13" s="63">
        <f>B13/100*20</f>
        <v>0</v>
      </c>
      <c r="D13" s="63">
        <f>SUM(B13:C13)</f>
        <v>0</v>
      </c>
    </row>
    <row r="14" spans="2:4" ht="12.75">
      <c r="B14" s="63"/>
      <c r="C14" s="63"/>
      <c r="D14" s="63"/>
    </row>
    <row r="15" spans="2:4" ht="12.75">
      <c r="B15" s="63"/>
      <c r="C15" s="63"/>
      <c r="D15" s="63"/>
    </row>
    <row r="16" spans="2:4" ht="12.75">
      <c r="B16" s="63"/>
      <c r="C16" s="63"/>
      <c r="D16" s="63"/>
    </row>
    <row r="17" spans="2:4" ht="12.75">
      <c r="B17" s="63"/>
      <c r="C17" s="63"/>
      <c r="D17" s="63"/>
    </row>
    <row r="18" spans="2:4" ht="12.75">
      <c r="B18" s="63"/>
      <c r="C18" s="63"/>
      <c r="D18" s="63"/>
    </row>
    <row r="19" spans="2:4" ht="12.75">
      <c r="B19" s="63"/>
      <c r="C19" s="63"/>
      <c r="D19" s="63"/>
    </row>
    <row r="20" spans="1:4" ht="12.75">
      <c r="A20" s="55" t="s">
        <v>34</v>
      </c>
      <c r="B20" s="63">
        <f>SUM(B12:B19)</f>
        <v>0</v>
      </c>
      <c r="C20" s="63">
        <f>SUM(C12:C19)</f>
        <v>0</v>
      </c>
      <c r="D20" s="63">
        <f>SUM(D12:D19)</f>
        <v>0</v>
      </c>
    </row>
  </sheetData>
  <sheetProtection/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D20"/>
  <sheetViews>
    <sheetView showGridLines="0" zoomScalePageLayoutView="0" workbookViewId="0" topLeftCell="A7">
      <selection activeCell="B26" sqref="B26"/>
    </sheetView>
  </sheetViews>
  <sheetFormatPr defaultColWidth="9.140625" defaultRowHeight="12.75"/>
  <cols>
    <col min="1" max="1" width="45.8515625" style="1" customWidth="1"/>
    <col min="2" max="2" width="14.28125" style="6" customWidth="1"/>
    <col min="3" max="3" width="13.57421875" style="6" customWidth="1"/>
    <col min="4" max="4" width="11.57421875" style="6" customWidth="1"/>
    <col min="5" max="5" width="12.140625" style="7" customWidth="1"/>
    <col min="6" max="6" width="10.14062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13</v>
      </c>
      <c r="C1" s="1"/>
      <c r="E1" s="9" t="s">
        <v>14</v>
      </c>
      <c r="F1" s="1"/>
      <c r="G1" s="1"/>
      <c r="Z1" s="21" t="s">
        <v>0</v>
      </c>
      <c r="AA1" s="21" t="s">
        <v>1</v>
      </c>
      <c r="AB1" s="21" t="s">
        <v>2</v>
      </c>
      <c r="AC1" s="21" t="s">
        <v>3</v>
      </c>
      <c r="AD1" s="21" t="s">
        <v>4</v>
      </c>
    </row>
    <row r="2" spans="1:30" ht="12.75">
      <c r="A2" s="9" t="s">
        <v>15</v>
      </c>
      <c r="C2" s="1"/>
      <c r="E2" s="9" t="s">
        <v>281</v>
      </c>
      <c r="F2" s="1"/>
      <c r="G2" s="1"/>
      <c r="Z2" s="21" t="s">
        <v>5</v>
      </c>
      <c r="AA2" s="23" t="s">
        <v>16</v>
      </c>
      <c r="AB2" s="23" t="s">
        <v>6</v>
      </c>
      <c r="AC2" s="23"/>
      <c r="AD2" s="22"/>
    </row>
    <row r="3" spans="1:30" ht="12.75">
      <c r="A3" s="9" t="s">
        <v>17</v>
      </c>
      <c r="C3" s="1"/>
      <c r="E3" s="9" t="s">
        <v>18</v>
      </c>
      <c r="F3" s="1"/>
      <c r="G3" s="1"/>
      <c r="Z3" s="21" t="s">
        <v>7</v>
      </c>
      <c r="AA3" s="23" t="s">
        <v>19</v>
      </c>
      <c r="AB3" s="23" t="s">
        <v>6</v>
      </c>
      <c r="AC3" s="23" t="s">
        <v>8</v>
      </c>
      <c r="AD3" s="22" t="s">
        <v>9</v>
      </c>
    </row>
    <row r="4" spans="2:30" ht="12.75">
      <c r="B4" s="1"/>
      <c r="C4" s="1"/>
      <c r="D4" s="1"/>
      <c r="E4" s="1"/>
      <c r="F4" s="1"/>
      <c r="G4" s="1"/>
      <c r="Z4" s="21" t="s">
        <v>10</v>
      </c>
      <c r="AA4" s="23" t="s">
        <v>20</v>
      </c>
      <c r="AB4" s="23" t="s">
        <v>6</v>
      </c>
      <c r="AC4" s="23"/>
      <c r="AD4" s="22"/>
    </row>
    <row r="5" spans="1:30" ht="12.75">
      <c r="A5" s="9" t="s">
        <v>21</v>
      </c>
      <c r="B5" s="1"/>
      <c r="C5" s="1"/>
      <c r="D5" s="1"/>
      <c r="E5" s="1"/>
      <c r="F5" s="1"/>
      <c r="G5" s="1"/>
      <c r="Z5" s="21" t="s">
        <v>11</v>
      </c>
      <c r="AA5" s="23" t="s">
        <v>19</v>
      </c>
      <c r="AB5" s="23" t="s">
        <v>6</v>
      </c>
      <c r="AC5" s="23" t="s">
        <v>8</v>
      </c>
      <c r="AD5" s="22" t="s">
        <v>9</v>
      </c>
    </row>
    <row r="6" spans="1:7" ht="12.75">
      <c r="A6" s="9" t="s">
        <v>22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1:7" ht="13.5">
      <c r="A8" s="1" t="s">
        <v>23</v>
      </c>
      <c r="B8" s="4" t="str">
        <f>CONCATENATE(AA2," ",AB2," ",AC2," ",AD2)</f>
        <v>Rekapitulácia rozpočtu v EUR  </v>
      </c>
      <c r="G8" s="1"/>
    </row>
    <row r="9" spans="1:7" ht="12.75">
      <c r="A9" s="24" t="s">
        <v>24</v>
      </c>
      <c r="B9" s="24" t="s">
        <v>12</v>
      </c>
      <c r="C9" s="24" t="s">
        <v>25</v>
      </c>
      <c r="D9" s="24" t="s">
        <v>26</v>
      </c>
      <c r="E9" s="27"/>
      <c r="F9" s="27"/>
      <c r="G9" s="1"/>
    </row>
    <row r="10" spans="1:7" ht="12.75">
      <c r="A10" s="25"/>
      <c r="B10" s="25"/>
      <c r="C10" s="25" t="s">
        <v>27</v>
      </c>
      <c r="D10" s="25"/>
      <c r="E10" s="25"/>
      <c r="F10" s="25"/>
      <c r="G10" s="11"/>
    </row>
    <row r="12" ht="12.75">
      <c r="A12" s="1" t="s">
        <v>28</v>
      </c>
    </row>
    <row r="13" ht="12.75">
      <c r="A13" s="1" t="s">
        <v>29</v>
      </c>
    </row>
    <row r="14" ht="12.75">
      <c r="A14" s="1" t="s">
        <v>30</v>
      </c>
    </row>
    <row r="15" ht="12.75">
      <c r="A15" s="1" t="s">
        <v>31</v>
      </c>
    </row>
    <row r="16" ht="12.75">
      <c r="A16" s="1" t="s">
        <v>32</v>
      </c>
    </row>
    <row r="17" ht="12.75">
      <c r="A17" s="1" t="s">
        <v>33</v>
      </c>
    </row>
    <row r="20" ht="12.75">
      <c r="A20" s="1" t="s">
        <v>34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Y100"/>
  <sheetViews>
    <sheetView showGridLines="0" zoomScalePageLayoutView="0" workbookViewId="0" topLeftCell="D10">
      <selection activeCell="F18" sqref="F18"/>
    </sheetView>
  </sheetViews>
  <sheetFormatPr defaultColWidth="9.140625" defaultRowHeight="12.75"/>
  <cols>
    <col min="1" max="1" width="6.7109375" style="13" customWidth="1"/>
    <col min="2" max="2" width="3.7109375" style="14" customWidth="1"/>
    <col min="3" max="3" width="13.00390625" style="15" customWidth="1"/>
    <col min="4" max="4" width="45.7109375" style="28" customWidth="1"/>
    <col min="5" max="5" width="11.28125" style="17" customWidth="1"/>
    <col min="6" max="6" width="5.8515625" style="16" customWidth="1"/>
    <col min="7" max="7" width="8.7109375" style="18" customWidth="1"/>
    <col min="8" max="10" width="9.7109375" style="18" customWidth="1"/>
    <col min="11" max="11" width="10.57421875" style="19" customWidth="1"/>
    <col min="12" max="12" width="10.28125" style="19" customWidth="1"/>
    <col min="13" max="13" width="5.7109375" style="19" customWidth="1"/>
    <col min="14" max="14" width="9.140625" style="17" customWidth="1"/>
    <col min="15" max="16" width="9.140625" style="16" customWidth="1"/>
    <col min="17" max="17" width="7.57421875" style="15" customWidth="1"/>
    <col min="18" max="18" width="24.8515625" style="15" customWidth="1"/>
    <col min="19" max="19" width="4.28125" style="16" customWidth="1"/>
    <col min="20" max="20" width="8.28125" style="16" customWidth="1"/>
    <col min="21" max="21" width="8.7109375" style="16" customWidth="1"/>
    <col min="22" max="25" width="9.140625" style="16" customWidth="1"/>
    <col min="26" max="247" width="9.140625" style="1" customWidth="1"/>
    <col min="248" max="248" width="6.7109375" style="1" customWidth="1"/>
    <col min="249" max="249" width="3.7109375" style="1" customWidth="1"/>
    <col min="250" max="250" width="13.00390625" style="1" customWidth="1"/>
    <col min="251" max="251" width="45.7109375" style="1" customWidth="1"/>
    <col min="252" max="252" width="11.28125" style="1" customWidth="1"/>
    <col min="253" max="253" width="5.8515625" style="1" customWidth="1"/>
    <col min="254" max="254" width="8.7109375" style="1" customWidth="1"/>
    <col min="255" max="16384" width="9.7109375" style="1" customWidth="1"/>
  </cols>
  <sheetData>
    <row r="1" spans="1:25" ht="12.75">
      <c r="A1" s="9" t="s">
        <v>13</v>
      </c>
      <c r="B1" s="1"/>
      <c r="C1" s="1"/>
      <c r="D1" s="1"/>
      <c r="E1" s="1"/>
      <c r="F1" s="1"/>
      <c r="G1" s="6"/>
      <c r="H1" s="1"/>
      <c r="I1" s="9" t="s">
        <v>14</v>
      </c>
      <c r="J1" s="6"/>
      <c r="K1" s="1"/>
      <c r="L1" s="1"/>
      <c r="M1" s="1"/>
      <c r="N1" s="1"/>
      <c r="O1" s="1"/>
      <c r="P1" s="1"/>
      <c r="Q1" s="20" t="s">
        <v>0</v>
      </c>
      <c r="R1" s="20" t="s">
        <v>1</v>
      </c>
      <c r="S1" s="21" t="s">
        <v>2</v>
      </c>
      <c r="T1" s="21" t="s">
        <v>3</v>
      </c>
      <c r="U1" s="21" t="s">
        <v>4</v>
      </c>
      <c r="V1" s="1"/>
      <c r="W1" s="1"/>
      <c r="X1" s="1"/>
      <c r="Y1" s="1"/>
    </row>
    <row r="2" spans="1:25" ht="12.75">
      <c r="A2" s="9" t="s">
        <v>15</v>
      </c>
      <c r="B2" s="1"/>
      <c r="C2" s="1"/>
      <c r="D2" s="1"/>
      <c r="E2" s="1"/>
      <c r="F2" s="1"/>
      <c r="G2" s="6"/>
      <c r="H2" s="8"/>
      <c r="I2" s="9" t="s">
        <v>281</v>
      </c>
      <c r="J2" s="6"/>
      <c r="K2" s="1"/>
      <c r="L2" s="1"/>
      <c r="M2" s="1"/>
      <c r="N2" s="1"/>
      <c r="O2" s="1"/>
      <c r="P2" s="1"/>
      <c r="Q2" s="20" t="s">
        <v>5</v>
      </c>
      <c r="R2" s="22" t="s">
        <v>35</v>
      </c>
      <c r="S2" s="23" t="s">
        <v>6</v>
      </c>
      <c r="T2" s="23"/>
      <c r="U2" s="22"/>
      <c r="V2" s="1"/>
      <c r="W2" s="1"/>
      <c r="X2" s="1"/>
      <c r="Y2" s="1"/>
    </row>
    <row r="3" spans="1:25" ht="12.75">
      <c r="A3" s="9" t="s">
        <v>17</v>
      </c>
      <c r="B3" s="1"/>
      <c r="C3" s="1"/>
      <c r="D3" s="1"/>
      <c r="E3" s="1"/>
      <c r="F3" s="1"/>
      <c r="G3" s="6"/>
      <c r="H3" s="1"/>
      <c r="I3" s="9" t="s">
        <v>18</v>
      </c>
      <c r="J3" s="6"/>
      <c r="K3" s="1"/>
      <c r="L3" s="1"/>
      <c r="M3" s="1"/>
      <c r="N3" s="1"/>
      <c r="O3" s="1"/>
      <c r="P3" s="1"/>
      <c r="Q3" s="20" t="s">
        <v>7</v>
      </c>
      <c r="R3" s="22" t="s">
        <v>36</v>
      </c>
      <c r="S3" s="23" t="s">
        <v>6</v>
      </c>
      <c r="T3" s="23" t="s">
        <v>8</v>
      </c>
      <c r="U3" s="22" t="s">
        <v>9</v>
      </c>
      <c r="V3" s="1"/>
      <c r="W3" s="1"/>
      <c r="X3" s="1"/>
      <c r="Y3" s="1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0" t="s">
        <v>10</v>
      </c>
      <c r="R4" s="22" t="s">
        <v>37</v>
      </c>
      <c r="S4" s="23" t="s">
        <v>6</v>
      </c>
      <c r="T4" s="23"/>
      <c r="U4" s="22"/>
      <c r="V4" s="1"/>
      <c r="W4" s="1"/>
      <c r="X4" s="1"/>
      <c r="Y4" s="1"/>
    </row>
    <row r="5" spans="1:25" ht="12.75">
      <c r="A5" s="9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0" t="s">
        <v>11</v>
      </c>
      <c r="R5" s="22" t="s">
        <v>36</v>
      </c>
      <c r="S5" s="23" t="s">
        <v>6</v>
      </c>
      <c r="T5" s="23" t="s">
        <v>8</v>
      </c>
      <c r="U5" s="22" t="s">
        <v>9</v>
      </c>
      <c r="V5" s="1"/>
      <c r="W5" s="1"/>
      <c r="X5" s="1"/>
      <c r="Y5" s="1"/>
    </row>
    <row r="6" spans="1:25" ht="12.75">
      <c r="A6" s="9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8"/>
      <c r="R6" s="8"/>
      <c r="S6" s="1"/>
      <c r="T6" s="1"/>
      <c r="U6" s="1"/>
      <c r="V6" s="1"/>
      <c r="W6" s="1"/>
      <c r="X6" s="1"/>
      <c r="Y6" s="1"/>
    </row>
    <row r="7" spans="1:25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8"/>
      <c r="R7" s="8"/>
      <c r="S7" s="1"/>
      <c r="T7" s="1"/>
      <c r="U7" s="1"/>
      <c r="V7" s="1"/>
      <c r="W7" s="1"/>
      <c r="X7" s="1"/>
      <c r="Y7" s="1"/>
    </row>
    <row r="8" spans="1:25" ht="13.5">
      <c r="A8" s="1" t="s">
        <v>23</v>
      </c>
      <c r="B8" s="2"/>
      <c r="C8" s="3"/>
      <c r="D8" s="4" t="str">
        <f>CONCATENATE(R2," ",S2," ",T2," ",U2)</f>
        <v>Prehľad rozpočtových nákladov v EUR  </v>
      </c>
      <c r="E8" s="5"/>
      <c r="F8" s="1"/>
      <c r="G8" s="6"/>
      <c r="H8" s="6"/>
      <c r="I8" s="6"/>
      <c r="J8" s="6"/>
      <c r="K8" s="1"/>
      <c r="L8" s="1"/>
      <c r="M8" s="1"/>
      <c r="N8" s="1"/>
      <c r="O8" s="1"/>
      <c r="P8" s="1"/>
      <c r="Q8" s="8"/>
      <c r="R8" s="8"/>
      <c r="S8" s="1"/>
      <c r="T8" s="1"/>
      <c r="U8" s="1"/>
      <c r="V8" s="1"/>
      <c r="W8" s="1"/>
      <c r="X8" s="1"/>
      <c r="Y8" s="1"/>
    </row>
    <row r="9" spans="1:25" ht="12.75">
      <c r="A9" s="24" t="s">
        <v>38</v>
      </c>
      <c r="B9" s="24" t="s">
        <v>39</v>
      </c>
      <c r="C9" s="24" t="s">
        <v>40</v>
      </c>
      <c r="D9" s="24" t="s">
        <v>41</v>
      </c>
      <c r="E9" s="24" t="s">
        <v>42</v>
      </c>
      <c r="F9" s="24" t="s">
        <v>43</v>
      </c>
      <c r="G9" s="24" t="s">
        <v>44</v>
      </c>
      <c r="H9" s="24" t="s">
        <v>12</v>
      </c>
      <c r="I9" s="24" t="s">
        <v>25</v>
      </c>
      <c r="J9" s="24" t="s">
        <v>26</v>
      </c>
      <c r="K9" s="10"/>
      <c r="L9" s="10"/>
      <c r="M9" s="10"/>
      <c r="N9" s="11"/>
      <c r="O9" s="11"/>
      <c r="P9" s="11"/>
      <c r="Q9" s="12"/>
      <c r="R9" s="12"/>
      <c r="S9" s="1"/>
      <c r="T9" s="1"/>
      <c r="U9" s="1"/>
      <c r="V9" s="1"/>
      <c r="W9" s="1"/>
      <c r="X9" s="1"/>
      <c r="Y9" s="1"/>
    </row>
    <row r="10" spans="1:25" ht="12.75">
      <c r="A10" s="25" t="s">
        <v>45</v>
      </c>
      <c r="B10" s="25" t="s">
        <v>46</v>
      </c>
      <c r="C10" s="26"/>
      <c r="D10" s="25" t="s">
        <v>47</v>
      </c>
      <c r="E10" s="25" t="s">
        <v>48</v>
      </c>
      <c r="F10" s="25" t="s">
        <v>49</v>
      </c>
      <c r="G10" s="25" t="s">
        <v>50</v>
      </c>
      <c r="H10" s="25"/>
      <c r="I10" s="25" t="s">
        <v>27</v>
      </c>
      <c r="J10" s="25"/>
      <c r="K10" s="10"/>
      <c r="L10" s="10"/>
      <c r="M10" s="10"/>
      <c r="N10" s="5"/>
      <c r="O10" s="1"/>
      <c r="P10" s="1"/>
      <c r="Q10" s="12"/>
      <c r="R10" s="12"/>
      <c r="S10" s="1"/>
      <c r="T10" s="1"/>
      <c r="U10" s="1"/>
      <c r="V10" s="1"/>
      <c r="W10" s="1"/>
      <c r="X10" s="1"/>
      <c r="Y10" s="1"/>
    </row>
    <row r="12" ht="12.75">
      <c r="B12" s="29" t="s">
        <v>51</v>
      </c>
    </row>
    <row r="13" ht="12.75">
      <c r="B13" s="15" t="s">
        <v>28</v>
      </c>
    </row>
    <row r="14" spans="1:10" ht="12.75">
      <c r="A14" s="13">
        <v>1</v>
      </c>
      <c r="B14" s="14" t="s">
        <v>52</v>
      </c>
      <c r="C14" s="15" t="s">
        <v>53</v>
      </c>
      <c r="D14" s="28" t="s">
        <v>54</v>
      </c>
      <c r="E14" s="17">
        <v>132</v>
      </c>
      <c r="F14" s="16" t="s">
        <v>55</v>
      </c>
      <c r="H14" s="18">
        <f>ROUND(E14*G14,2)</f>
        <v>0</v>
      </c>
      <c r="J14" s="18">
        <f>ROUND(E14*G14,2)</f>
        <v>0</v>
      </c>
    </row>
    <row r="15" ht="12.75">
      <c r="D15" s="28" t="s">
        <v>56</v>
      </c>
    </row>
    <row r="16" spans="1:10" ht="12.75">
      <c r="A16" s="13">
        <v>2</v>
      </c>
      <c r="B16" s="14" t="s">
        <v>57</v>
      </c>
      <c r="C16" s="15" t="s">
        <v>58</v>
      </c>
      <c r="D16" s="28" t="s">
        <v>59</v>
      </c>
      <c r="E16" s="17">
        <v>120.6</v>
      </c>
      <c r="F16" s="16" t="s">
        <v>55</v>
      </c>
      <c r="H16" s="18">
        <f>ROUND(E16*G16,2)</f>
        <v>0</v>
      </c>
      <c r="J16" s="18">
        <f>ROUND(E16*G16,2)</f>
        <v>0</v>
      </c>
    </row>
    <row r="17" ht="12.75">
      <c r="D17" s="28" t="s">
        <v>60</v>
      </c>
    </row>
    <row r="18" spans="1:10" ht="12.75">
      <c r="A18" s="13">
        <v>3</v>
      </c>
      <c r="B18" s="14" t="s">
        <v>57</v>
      </c>
      <c r="C18" s="15" t="s">
        <v>61</v>
      </c>
      <c r="D18" s="28" t="s">
        <v>62</v>
      </c>
      <c r="E18" s="17">
        <v>120.6</v>
      </c>
      <c r="F18" s="16" t="s">
        <v>55</v>
      </c>
      <c r="H18" s="18">
        <f>ROUND(E18*G18,2)</f>
        <v>0</v>
      </c>
      <c r="J18" s="18">
        <f>ROUND(E18*G18,2)</f>
        <v>0</v>
      </c>
    </row>
    <row r="19" spans="1:10" ht="12.75">
      <c r="A19" s="13">
        <v>4</v>
      </c>
      <c r="B19" s="14" t="s">
        <v>52</v>
      </c>
      <c r="C19" s="15" t="s">
        <v>63</v>
      </c>
      <c r="D19" s="28" t="s">
        <v>64</v>
      </c>
      <c r="E19" s="17">
        <v>31.5</v>
      </c>
      <c r="F19" s="16" t="s">
        <v>55</v>
      </c>
      <c r="H19" s="18">
        <f>ROUND(E19*G19,2)</f>
        <v>0</v>
      </c>
      <c r="J19" s="18">
        <f>ROUND(E19*G19,2)</f>
        <v>0</v>
      </c>
    </row>
    <row r="20" ht="12.75">
      <c r="D20" s="28" t="s">
        <v>65</v>
      </c>
    </row>
    <row r="21" spans="1:10" ht="12.75">
      <c r="A21" s="13">
        <v>5</v>
      </c>
      <c r="B21" s="14" t="s">
        <v>52</v>
      </c>
      <c r="C21" s="15" t="s">
        <v>66</v>
      </c>
      <c r="D21" s="28" t="s">
        <v>67</v>
      </c>
      <c r="E21" s="17">
        <v>31.5</v>
      </c>
      <c r="F21" s="16" t="s">
        <v>55</v>
      </c>
      <c r="H21" s="18">
        <f>ROUND(E21*G21,2)</f>
        <v>0</v>
      </c>
      <c r="J21" s="18">
        <f>ROUND(E21*G21,2)</f>
        <v>0</v>
      </c>
    </row>
    <row r="22" spans="1:10" ht="12.75">
      <c r="A22" s="13">
        <v>6</v>
      </c>
      <c r="B22" s="14" t="s">
        <v>52</v>
      </c>
      <c r="C22" s="15" t="s">
        <v>68</v>
      </c>
      <c r="D22" s="28" t="s">
        <v>69</v>
      </c>
      <c r="E22" s="17">
        <v>21.475</v>
      </c>
      <c r="F22" s="16" t="s">
        <v>55</v>
      </c>
      <c r="H22" s="18">
        <f>ROUND(E22*G22,2)</f>
        <v>0</v>
      </c>
      <c r="J22" s="18">
        <f>ROUND(E22*G22,2)</f>
        <v>0</v>
      </c>
    </row>
    <row r="23" ht="12.75">
      <c r="D23" s="28" t="s">
        <v>282</v>
      </c>
    </row>
    <row r="24" spans="1:10" ht="12.75">
      <c r="A24" s="13">
        <v>7</v>
      </c>
      <c r="B24" s="14" t="s">
        <v>52</v>
      </c>
      <c r="C24" s="15" t="s">
        <v>70</v>
      </c>
      <c r="D24" s="28" t="s">
        <v>62</v>
      </c>
      <c r="E24" s="17">
        <v>21.475</v>
      </c>
      <c r="F24" s="16" t="s">
        <v>55</v>
      </c>
      <c r="H24" s="18">
        <f>ROUND(E24*G24,2)</f>
        <v>0</v>
      </c>
      <c r="J24" s="18">
        <f>ROUND(E24*G24,2)</f>
        <v>0</v>
      </c>
    </row>
    <row r="25" spans="1:10" ht="12.75">
      <c r="A25" s="13">
        <v>8</v>
      </c>
      <c r="B25" s="14" t="s">
        <v>52</v>
      </c>
      <c r="C25" s="15" t="s">
        <v>71</v>
      </c>
      <c r="D25" s="28" t="s">
        <v>72</v>
      </c>
      <c r="E25" s="17">
        <v>300.095</v>
      </c>
      <c r="F25" s="16" t="s">
        <v>55</v>
      </c>
      <c r="H25" s="18">
        <f>ROUND(E25*G25,2)</f>
        <v>0</v>
      </c>
      <c r="J25" s="18">
        <f>ROUND(E25*G25,2)</f>
        <v>0</v>
      </c>
    </row>
    <row r="26" ht="12.75">
      <c r="D26" s="28" t="s">
        <v>283</v>
      </c>
    </row>
    <row r="27" spans="1:10" ht="12.75">
      <c r="A27" s="13">
        <v>9</v>
      </c>
      <c r="B27" s="14" t="s">
        <v>52</v>
      </c>
      <c r="C27" s="15" t="s">
        <v>73</v>
      </c>
      <c r="D27" s="28" t="s">
        <v>74</v>
      </c>
      <c r="E27" s="17">
        <v>126.5</v>
      </c>
      <c r="F27" s="16" t="s">
        <v>55</v>
      </c>
      <c r="H27" s="18">
        <f>ROUND(E27*G27,2)</f>
        <v>0</v>
      </c>
      <c r="J27" s="18">
        <f>ROUND(E27*G27,2)</f>
        <v>0</v>
      </c>
    </row>
    <row r="28" ht="12.75">
      <c r="D28" s="28" t="s">
        <v>75</v>
      </c>
    </row>
    <row r="29" spans="1:10" ht="12.75">
      <c r="A29" s="13">
        <v>10</v>
      </c>
      <c r="B29" s="14" t="s">
        <v>52</v>
      </c>
      <c r="C29" s="15" t="s">
        <v>76</v>
      </c>
      <c r="D29" s="28" t="s">
        <v>77</v>
      </c>
      <c r="E29" s="17">
        <v>300.095</v>
      </c>
      <c r="F29" s="16" t="s">
        <v>55</v>
      </c>
      <c r="H29" s="18">
        <f>ROUND(E29*G29,2)</f>
        <v>0</v>
      </c>
      <c r="J29" s="18">
        <f>ROUND(E29*G29,2)</f>
        <v>0</v>
      </c>
    </row>
    <row r="30" spans="1:10" ht="12.75">
      <c r="A30" s="13">
        <v>11</v>
      </c>
      <c r="B30" s="14" t="s">
        <v>52</v>
      </c>
      <c r="C30" s="15" t="s">
        <v>78</v>
      </c>
      <c r="D30" s="28" t="s">
        <v>79</v>
      </c>
      <c r="E30" s="17">
        <v>55</v>
      </c>
      <c r="F30" s="16" t="s">
        <v>80</v>
      </c>
      <c r="H30" s="18">
        <f>ROUND(E30*G30,2)</f>
        <v>0</v>
      </c>
      <c r="J30" s="18">
        <f>ROUND(E30*G30,2)</f>
        <v>0</v>
      </c>
    </row>
    <row r="31" spans="1:10" ht="12.75">
      <c r="A31" s="13">
        <v>12</v>
      </c>
      <c r="B31" s="14" t="s">
        <v>52</v>
      </c>
      <c r="C31" s="15" t="s">
        <v>81</v>
      </c>
      <c r="D31" s="28" t="s">
        <v>82</v>
      </c>
      <c r="E31" s="17">
        <v>55</v>
      </c>
      <c r="F31" s="16" t="s">
        <v>80</v>
      </c>
      <c r="H31" s="18">
        <f>ROUND(E31*G31,2)</f>
        <v>0</v>
      </c>
      <c r="J31" s="18">
        <f>ROUND(E31*G31,2)</f>
        <v>0</v>
      </c>
    </row>
    <row r="32" spans="1:10" ht="12.75">
      <c r="A32" s="13">
        <v>13</v>
      </c>
      <c r="B32" s="14" t="s">
        <v>52</v>
      </c>
      <c r="C32" s="15" t="s">
        <v>83</v>
      </c>
      <c r="D32" s="28" t="s">
        <v>84</v>
      </c>
      <c r="E32" s="17">
        <v>603</v>
      </c>
      <c r="F32" s="16" t="s">
        <v>80</v>
      </c>
      <c r="H32" s="18">
        <f>ROUND(E32*G32,2)</f>
        <v>0</v>
      </c>
      <c r="J32" s="18">
        <f>ROUND(E32*G32,2)</f>
        <v>0</v>
      </c>
    </row>
    <row r="33" ht="12.75">
      <c r="D33" s="28" t="s">
        <v>85</v>
      </c>
    </row>
    <row r="34" spans="1:10" ht="12.75">
      <c r="A34" s="13">
        <v>14</v>
      </c>
      <c r="B34" s="14" t="s">
        <v>57</v>
      </c>
      <c r="C34" s="15" t="s">
        <v>86</v>
      </c>
      <c r="D34" s="28" t="s">
        <v>87</v>
      </c>
      <c r="E34" s="17">
        <v>55</v>
      </c>
      <c r="F34" s="16" t="s">
        <v>80</v>
      </c>
      <c r="H34" s="18">
        <f>ROUND(E34*G34,2)</f>
        <v>0</v>
      </c>
      <c r="J34" s="18">
        <f>ROUND(E34*G34,2)</f>
        <v>0</v>
      </c>
    </row>
    <row r="35" spans="1:10" ht="12.75">
      <c r="A35" s="13">
        <v>15</v>
      </c>
      <c r="B35" s="14" t="s">
        <v>88</v>
      </c>
      <c r="C35" s="15" t="s">
        <v>89</v>
      </c>
      <c r="D35" s="28" t="s">
        <v>90</v>
      </c>
      <c r="E35" s="17">
        <v>55</v>
      </c>
      <c r="F35" s="16" t="s">
        <v>80</v>
      </c>
      <c r="H35" s="18">
        <f>ROUND(E35*G35,2)</f>
        <v>0</v>
      </c>
      <c r="J35" s="18">
        <f>ROUND(E35*G35,2)</f>
        <v>0</v>
      </c>
    </row>
    <row r="36" spans="1:10" ht="12.75">
      <c r="A36" s="13">
        <v>16</v>
      </c>
      <c r="B36" s="14" t="s">
        <v>91</v>
      </c>
      <c r="C36" s="15" t="s">
        <v>92</v>
      </c>
      <c r="D36" s="28" t="s">
        <v>93</v>
      </c>
      <c r="E36" s="17">
        <v>1.733</v>
      </c>
      <c r="F36" s="16" t="s">
        <v>94</v>
      </c>
      <c r="I36" s="18">
        <f>ROUND(E36*G36,2)</f>
        <v>0</v>
      </c>
      <c r="J36" s="18">
        <f>ROUND(E36*G36,2)</f>
        <v>0</v>
      </c>
    </row>
    <row r="37" ht="12.75">
      <c r="D37" s="28" t="s">
        <v>95</v>
      </c>
    </row>
    <row r="38" spans="4:10" ht="12.75">
      <c r="D38" s="30" t="s">
        <v>96</v>
      </c>
      <c r="E38" s="31">
        <f>J38</f>
        <v>0</v>
      </c>
      <c r="H38" s="31">
        <f>SUM(H12:H37)</f>
        <v>0</v>
      </c>
      <c r="I38" s="31">
        <f>SUM(I12:I37)</f>
        <v>0</v>
      </c>
      <c r="J38" s="31">
        <f>SUM(J12:J37)</f>
        <v>0</v>
      </c>
    </row>
    <row r="40" ht="12.75">
      <c r="B40" s="15" t="s">
        <v>29</v>
      </c>
    </row>
    <row r="41" spans="1:10" ht="12.75">
      <c r="A41" s="13">
        <v>17</v>
      </c>
      <c r="B41" s="14" t="s">
        <v>97</v>
      </c>
      <c r="C41" s="15" t="s">
        <v>98</v>
      </c>
      <c r="D41" s="28" t="s">
        <v>99</v>
      </c>
      <c r="E41" s="17">
        <v>138</v>
      </c>
      <c r="F41" s="16" t="s">
        <v>100</v>
      </c>
      <c r="H41" s="18">
        <f>ROUND(E41*G41,2)</f>
        <v>0</v>
      </c>
      <c r="J41" s="18">
        <f>ROUND(E41*G41,2)</f>
        <v>0</v>
      </c>
    </row>
    <row r="42" spans="1:10" ht="12.75">
      <c r="A42" s="13">
        <v>18</v>
      </c>
      <c r="B42" s="14" t="s">
        <v>91</v>
      </c>
      <c r="C42" s="15" t="s">
        <v>101</v>
      </c>
      <c r="D42" s="28" t="s">
        <v>102</v>
      </c>
      <c r="E42" s="17">
        <v>138</v>
      </c>
      <c r="F42" s="16" t="s">
        <v>100</v>
      </c>
      <c r="I42" s="18">
        <f>ROUND(E42*G42,2)</f>
        <v>0</v>
      </c>
      <c r="J42" s="18">
        <f>ROUND(E42*G42,2)</f>
        <v>0</v>
      </c>
    </row>
    <row r="43" spans="1:10" ht="12.75">
      <c r="A43" s="13">
        <v>19</v>
      </c>
      <c r="B43" s="14" t="s">
        <v>97</v>
      </c>
      <c r="C43" s="15" t="s">
        <v>103</v>
      </c>
      <c r="D43" s="28" t="s">
        <v>104</v>
      </c>
      <c r="E43" s="17">
        <v>37</v>
      </c>
      <c r="F43" s="16" t="s">
        <v>100</v>
      </c>
      <c r="H43" s="18">
        <f>ROUND(E43*G43,2)</f>
        <v>0</v>
      </c>
      <c r="J43" s="18">
        <f>ROUND(E43*G43,2)</f>
        <v>0</v>
      </c>
    </row>
    <row r="44" spans="1:10" ht="12.75">
      <c r="A44" s="13">
        <v>20</v>
      </c>
      <c r="B44" s="14" t="s">
        <v>91</v>
      </c>
      <c r="C44" s="15" t="s">
        <v>105</v>
      </c>
      <c r="D44" s="28" t="s">
        <v>106</v>
      </c>
      <c r="E44" s="17">
        <v>37</v>
      </c>
      <c r="F44" s="16" t="s">
        <v>100</v>
      </c>
      <c r="I44" s="18">
        <f>ROUND(E44*G44,2)</f>
        <v>0</v>
      </c>
      <c r="J44" s="18">
        <f>ROUND(E44*G44,2)</f>
        <v>0</v>
      </c>
    </row>
    <row r="45" spans="4:10" ht="12.75">
      <c r="D45" s="30" t="s">
        <v>107</v>
      </c>
      <c r="E45" s="31">
        <f>J45</f>
        <v>0</v>
      </c>
      <c r="H45" s="31">
        <f>SUM(H40:H44)</f>
        <v>0</v>
      </c>
      <c r="I45" s="31">
        <f>SUM(I40:I44)</f>
        <v>0</v>
      </c>
      <c r="J45" s="31">
        <f>SUM(J40:J44)</f>
        <v>0</v>
      </c>
    </row>
    <row r="47" ht="12.75">
      <c r="B47" s="15" t="s">
        <v>30</v>
      </c>
    </row>
    <row r="48" spans="1:10" ht="12.75">
      <c r="A48" s="13">
        <v>21</v>
      </c>
      <c r="B48" s="14" t="s">
        <v>108</v>
      </c>
      <c r="C48" s="15" t="s">
        <v>109</v>
      </c>
      <c r="D48" s="28" t="s">
        <v>110</v>
      </c>
      <c r="E48" s="17">
        <v>603</v>
      </c>
      <c r="F48" s="16" t="s">
        <v>80</v>
      </c>
      <c r="H48" s="18">
        <f>ROUND(E48*G48,2)</f>
        <v>0</v>
      </c>
      <c r="J48" s="18">
        <f>ROUND(E48*G48,2)</f>
        <v>0</v>
      </c>
    </row>
    <row r="49" ht="12.75">
      <c r="D49" s="28" t="s">
        <v>85</v>
      </c>
    </row>
    <row r="50" spans="1:10" ht="12.75">
      <c r="A50" s="13">
        <v>22</v>
      </c>
      <c r="B50" s="14" t="s">
        <v>108</v>
      </c>
      <c r="C50" s="15" t="s">
        <v>111</v>
      </c>
      <c r="D50" s="28" t="s">
        <v>112</v>
      </c>
      <c r="E50" s="17">
        <v>10.75</v>
      </c>
      <c r="F50" s="16" t="s">
        <v>80</v>
      </c>
      <c r="H50" s="18">
        <f>ROUND(E50*G50,2)</f>
        <v>0</v>
      </c>
      <c r="J50" s="18">
        <f>ROUND(E50*G50,2)</f>
        <v>0</v>
      </c>
    </row>
    <row r="51" ht="12.75">
      <c r="D51" s="28" t="s">
        <v>113</v>
      </c>
    </row>
    <row r="52" spans="1:10" ht="12.75">
      <c r="A52" s="13">
        <v>23</v>
      </c>
      <c r="B52" s="14" t="s">
        <v>108</v>
      </c>
      <c r="C52" s="15" t="s">
        <v>114</v>
      </c>
      <c r="D52" s="28" t="s">
        <v>115</v>
      </c>
      <c r="E52" s="17">
        <v>603</v>
      </c>
      <c r="F52" s="16" t="s">
        <v>80</v>
      </c>
      <c r="H52" s="18">
        <f>ROUND(E52*G52,2)</f>
        <v>0</v>
      </c>
      <c r="J52" s="18">
        <f>ROUND(E52*G52,2)</f>
        <v>0</v>
      </c>
    </row>
    <row r="53" ht="12.75">
      <c r="D53" s="28" t="s">
        <v>116</v>
      </c>
    </row>
    <row r="54" spans="1:10" ht="12.75">
      <c r="A54" s="13">
        <v>24</v>
      </c>
      <c r="B54" s="14" t="s">
        <v>108</v>
      </c>
      <c r="C54" s="15" t="s">
        <v>117</v>
      </c>
      <c r="D54" s="28" t="s">
        <v>118</v>
      </c>
      <c r="E54" s="17">
        <v>603</v>
      </c>
      <c r="F54" s="16" t="s">
        <v>80</v>
      </c>
      <c r="H54" s="18">
        <f>ROUND(E54*G54,2)</f>
        <v>0</v>
      </c>
      <c r="J54" s="18">
        <f>ROUND(E54*G54,2)</f>
        <v>0</v>
      </c>
    </row>
    <row r="55" ht="12.75">
      <c r="D55" s="28" t="s">
        <v>119</v>
      </c>
    </row>
    <row r="56" spans="4:10" ht="12.75">
      <c r="D56" s="30" t="s">
        <v>120</v>
      </c>
      <c r="E56" s="31">
        <f>J56</f>
        <v>0</v>
      </c>
      <c r="H56" s="31">
        <f>SUM(H47:H55)</f>
        <v>0</v>
      </c>
      <c r="I56" s="31">
        <f>SUM(I47:I55)</f>
        <v>0</v>
      </c>
      <c r="J56" s="31">
        <f>SUM(J47:J55)</f>
        <v>0</v>
      </c>
    </row>
    <row r="58" ht="12.75">
      <c r="B58" s="15" t="s">
        <v>31</v>
      </c>
    </row>
    <row r="59" spans="1:10" ht="12.75">
      <c r="A59" s="13">
        <v>25</v>
      </c>
      <c r="B59" s="14" t="s">
        <v>121</v>
      </c>
      <c r="C59" s="15" t="s">
        <v>122</v>
      </c>
      <c r="D59" s="28" t="s">
        <v>123</v>
      </c>
      <c r="E59" s="17">
        <v>102</v>
      </c>
      <c r="F59" s="16" t="s">
        <v>124</v>
      </c>
      <c r="H59" s="18">
        <f>ROUND(E59*G59,2)</f>
        <v>0</v>
      </c>
      <c r="J59" s="18">
        <f>ROUND(E59*G59,2)</f>
        <v>0</v>
      </c>
    </row>
    <row r="60" ht="12.75">
      <c r="D60" s="28" t="s">
        <v>85</v>
      </c>
    </row>
    <row r="61" spans="1:10" ht="25.5">
      <c r="A61" s="13">
        <v>26</v>
      </c>
      <c r="B61" s="14" t="s">
        <v>91</v>
      </c>
      <c r="C61" s="15" t="s">
        <v>125</v>
      </c>
      <c r="D61" s="28" t="s">
        <v>126</v>
      </c>
      <c r="E61" s="17">
        <v>603</v>
      </c>
      <c r="F61" s="16" t="s">
        <v>80</v>
      </c>
      <c r="I61" s="18">
        <f>ROUND(E61*G61,2)</f>
        <v>0</v>
      </c>
      <c r="J61" s="18">
        <f>ROUND(E61*G61,2)</f>
        <v>0</v>
      </c>
    </row>
    <row r="62" ht="25.5">
      <c r="D62" s="28" t="s">
        <v>127</v>
      </c>
    </row>
    <row r="63" ht="25.5">
      <c r="D63" s="28" t="s">
        <v>284</v>
      </c>
    </row>
    <row r="64" spans="1:10" ht="12.75">
      <c r="A64" s="13">
        <v>27</v>
      </c>
      <c r="B64" s="14" t="s">
        <v>91</v>
      </c>
      <c r="C64" s="15" t="s">
        <v>128</v>
      </c>
      <c r="D64" s="28" t="s">
        <v>129</v>
      </c>
      <c r="E64" s="17">
        <v>603</v>
      </c>
      <c r="F64" s="16" t="s">
        <v>80</v>
      </c>
      <c r="I64" s="18">
        <f>ROUND(E64*G64,2)</f>
        <v>0</v>
      </c>
      <c r="J64" s="18">
        <f>ROUND(E64*G64,2)</f>
        <v>0</v>
      </c>
    </row>
    <row r="65" ht="12.75">
      <c r="D65" s="28" t="s">
        <v>85</v>
      </c>
    </row>
    <row r="66" spans="1:10" ht="12.75">
      <c r="A66" s="13">
        <v>28</v>
      </c>
      <c r="B66" s="14" t="s">
        <v>91</v>
      </c>
      <c r="C66" s="15" t="s">
        <v>130</v>
      </c>
      <c r="D66" s="28" t="s">
        <v>131</v>
      </c>
      <c r="E66" s="17">
        <v>96</v>
      </c>
      <c r="F66" s="16" t="s">
        <v>124</v>
      </c>
      <c r="I66" s="18">
        <f>ROUND(E66*G66,2)</f>
        <v>0</v>
      </c>
      <c r="J66" s="18">
        <f>ROUND(E66*G66,2)</f>
        <v>0</v>
      </c>
    </row>
    <row r="67" ht="25.5">
      <c r="D67" s="28" t="s">
        <v>132</v>
      </c>
    </row>
    <row r="68" ht="25.5">
      <c r="D68" s="28" t="s">
        <v>133</v>
      </c>
    </row>
    <row r="69" spans="1:10" ht="12.75">
      <c r="A69" s="13">
        <v>29</v>
      </c>
      <c r="B69" s="14" t="s">
        <v>91</v>
      </c>
      <c r="C69" s="15" t="s">
        <v>134</v>
      </c>
      <c r="D69" s="28" t="s">
        <v>135</v>
      </c>
      <c r="E69" s="17">
        <v>96</v>
      </c>
      <c r="F69" s="16" t="s">
        <v>124</v>
      </c>
      <c r="I69" s="18">
        <f>ROUND(E69*G69,2)</f>
        <v>0</v>
      </c>
      <c r="J69" s="18">
        <f>ROUND(E69*G69,2)</f>
        <v>0</v>
      </c>
    </row>
    <row r="70" spans="1:10" ht="12.75">
      <c r="A70" s="13">
        <v>30</v>
      </c>
      <c r="B70" s="14" t="s">
        <v>121</v>
      </c>
      <c r="C70" s="15" t="s">
        <v>136</v>
      </c>
      <c r="D70" s="28" t="s">
        <v>137</v>
      </c>
      <c r="E70" s="17">
        <v>1</v>
      </c>
      <c r="F70" s="16" t="s">
        <v>138</v>
      </c>
      <c r="H70" s="18">
        <f>ROUND(E70*G70,2)</f>
        <v>0</v>
      </c>
      <c r="J70" s="18">
        <f>ROUND(E70*G70,2)</f>
        <v>0</v>
      </c>
    </row>
    <row r="71" spans="1:10" ht="12.75">
      <c r="A71" s="13">
        <v>31</v>
      </c>
      <c r="B71" s="14" t="s">
        <v>91</v>
      </c>
      <c r="C71" s="15" t="s">
        <v>139</v>
      </c>
      <c r="D71" s="28" t="s">
        <v>140</v>
      </c>
      <c r="E71" s="17">
        <v>1</v>
      </c>
      <c r="F71" s="16" t="s">
        <v>141</v>
      </c>
      <c r="I71" s="18">
        <f>ROUND(E71*G71,2)</f>
        <v>0</v>
      </c>
      <c r="J71" s="18">
        <f>ROUND(E71*G71,2)</f>
        <v>0</v>
      </c>
    </row>
    <row r="72" ht="25.5">
      <c r="D72" s="28" t="s">
        <v>142</v>
      </c>
    </row>
    <row r="73" ht="12.75">
      <c r="D73" s="28" t="s">
        <v>143</v>
      </c>
    </row>
    <row r="74" spans="1:10" ht="12.75">
      <c r="A74" s="13">
        <v>32</v>
      </c>
      <c r="B74" s="14" t="s">
        <v>91</v>
      </c>
      <c r="C74" s="15" t="s">
        <v>144</v>
      </c>
      <c r="D74" s="28" t="s">
        <v>145</v>
      </c>
      <c r="E74" s="17">
        <v>288</v>
      </c>
      <c r="F74" s="16" t="s">
        <v>80</v>
      </c>
      <c r="I74" s="18">
        <f>ROUND(E74*G74,2)</f>
        <v>0</v>
      </c>
      <c r="J74" s="18">
        <f>ROUND(E74*G74,2)</f>
        <v>0</v>
      </c>
    </row>
    <row r="75" spans="1:10" ht="12.75">
      <c r="A75" s="13">
        <v>33</v>
      </c>
      <c r="B75" s="14" t="s">
        <v>91</v>
      </c>
      <c r="C75" s="15" t="s">
        <v>146</v>
      </c>
      <c r="D75" s="28" t="s">
        <v>147</v>
      </c>
      <c r="E75" s="17">
        <v>1</v>
      </c>
      <c r="F75" s="16" t="s">
        <v>148</v>
      </c>
      <c r="I75" s="18">
        <f>ROUND(E75*G75,2)</f>
        <v>0</v>
      </c>
      <c r="J75" s="18">
        <f>ROUND(E75*G75,2)</f>
        <v>0</v>
      </c>
    </row>
    <row r="76" spans="1:10" ht="12.75">
      <c r="A76" s="13">
        <v>34</v>
      </c>
      <c r="B76" s="14" t="s">
        <v>121</v>
      </c>
      <c r="C76" s="15" t="s">
        <v>149</v>
      </c>
      <c r="D76" s="28" t="s">
        <v>150</v>
      </c>
      <c r="E76" s="17">
        <v>8</v>
      </c>
      <c r="F76" s="16" t="s">
        <v>55</v>
      </c>
      <c r="H76" s="18">
        <f>ROUND(E76*G76,2)</f>
        <v>0</v>
      </c>
      <c r="J76" s="18">
        <f>ROUND(E76*G76,2)</f>
        <v>0</v>
      </c>
    </row>
    <row r="77" spans="4:10" ht="12.75">
      <c r="D77" s="30" t="s">
        <v>151</v>
      </c>
      <c r="E77" s="31">
        <f>J77</f>
        <v>0</v>
      </c>
      <c r="H77" s="31">
        <f>SUM(H58:H76)</f>
        <v>0</v>
      </c>
      <c r="I77" s="31">
        <f>SUM(I58:I76)</f>
        <v>0</v>
      </c>
      <c r="J77" s="31">
        <f>SUM(J58:J76)</f>
        <v>0</v>
      </c>
    </row>
    <row r="79" ht="12.75">
      <c r="B79" s="15" t="s">
        <v>32</v>
      </c>
    </row>
    <row r="80" spans="1:10" ht="12.75">
      <c r="A80" s="13">
        <v>35</v>
      </c>
      <c r="B80" s="14" t="s">
        <v>91</v>
      </c>
      <c r="C80" s="15" t="s">
        <v>152</v>
      </c>
      <c r="D80" s="28" t="s">
        <v>153</v>
      </c>
      <c r="E80" s="17">
        <v>120.19</v>
      </c>
      <c r="F80" s="16" t="s">
        <v>148</v>
      </c>
      <c r="I80" s="18">
        <f>ROUND(E80*G80,2)</f>
        <v>0</v>
      </c>
      <c r="J80" s="18">
        <f>ROUND(E80*G80,2)</f>
        <v>0</v>
      </c>
    </row>
    <row r="81" ht="12.75">
      <c r="D81" s="28" t="s">
        <v>154</v>
      </c>
    </row>
    <row r="82" spans="1:10" ht="25.5">
      <c r="A82" s="13">
        <v>36</v>
      </c>
      <c r="B82" s="14" t="s">
        <v>108</v>
      </c>
      <c r="C82" s="15" t="s">
        <v>155</v>
      </c>
      <c r="D82" s="28" t="s">
        <v>156</v>
      </c>
      <c r="E82" s="17">
        <v>119</v>
      </c>
      <c r="F82" s="16" t="s">
        <v>100</v>
      </c>
      <c r="H82" s="18">
        <f>ROUND(E82*G82,2)</f>
        <v>0</v>
      </c>
      <c r="J82" s="18">
        <f>ROUND(E82*G82,2)</f>
        <v>0</v>
      </c>
    </row>
    <row r="83" spans="1:10" ht="25.5">
      <c r="A83" s="13">
        <v>37</v>
      </c>
      <c r="B83" s="14" t="s">
        <v>91</v>
      </c>
      <c r="C83" s="15" t="s">
        <v>157</v>
      </c>
      <c r="D83" s="28" t="s">
        <v>158</v>
      </c>
      <c r="E83" s="17">
        <v>1</v>
      </c>
      <c r="F83" s="16" t="s">
        <v>159</v>
      </c>
      <c r="I83" s="18">
        <f>ROUND(E83*G83,2)</f>
        <v>0</v>
      </c>
      <c r="J83" s="18">
        <f>ROUND(E83*G83,2)</f>
        <v>0</v>
      </c>
    </row>
    <row r="84" ht="12.75">
      <c r="D84" s="28" t="s">
        <v>160</v>
      </c>
    </row>
    <row r="85" spans="1:10" ht="12.75">
      <c r="A85" s="13">
        <v>38</v>
      </c>
      <c r="B85" s="14" t="s">
        <v>91</v>
      </c>
      <c r="C85" s="15" t="s">
        <v>161</v>
      </c>
      <c r="D85" s="28" t="s">
        <v>162</v>
      </c>
      <c r="E85" s="17">
        <v>1</v>
      </c>
      <c r="F85" s="16" t="s">
        <v>159</v>
      </c>
      <c r="I85" s="18">
        <f aca="true" t="shared" si="0" ref="I85:I93">ROUND(E85*G85,2)</f>
        <v>0</v>
      </c>
      <c r="J85" s="18">
        <f aca="true" t="shared" si="1" ref="J85:J95">ROUND(E85*G85,2)</f>
        <v>0</v>
      </c>
    </row>
    <row r="86" spans="1:10" ht="12.75">
      <c r="A86" s="13">
        <v>39</v>
      </c>
      <c r="B86" s="14" t="s">
        <v>91</v>
      </c>
      <c r="C86" s="15" t="s">
        <v>163</v>
      </c>
      <c r="D86" s="28" t="s">
        <v>164</v>
      </c>
      <c r="E86" s="17">
        <v>4</v>
      </c>
      <c r="F86" s="16" t="s">
        <v>148</v>
      </c>
      <c r="I86" s="18">
        <f t="shared" si="0"/>
        <v>0</v>
      </c>
      <c r="J86" s="18">
        <f t="shared" si="1"/>
        <v>0</v>
      </c>
    </row>
    <row r="87" spans="1:10" ht="12.75">
      <c r="A87" s="13">
        <v>40</v>
      </c>
      <c r="B87" s="14" t="s">
        <v>91</v>
      </c>
      <c r="C87" s="15" t="s">
        <v>285</v>
      </c>
      <c r="D87" s="28" t="s">
        <v>286</v>
      </c>
      <c r="E87" s="17">
        <v>2</v>
      </c>
      <c r="F87" s="16" t="s">
        <v>148</v>
      </c>
      <c r="I87" s="18">
        <f t="shared" si="0"/>
        <v>0</v>
      </c>
      <c r="J87" s="18">
        <f t="shared" si="1"/>
        <v>0</v>
      </c>
    </row>
    <row r="88" spans="1:10" ht="12.75">
      <c r="A88" s="13">
        <v>41</v>
      </c>
      <c r="B88" s="14" t="s">
        <v>91</v>
      </c>
      <c r="C88" s="15" t="s">
        <v>287</v>
      </c>
      <c r="D88" s="28" t="s">
        <v>288</v>
      </c>
      <c r="E88" s="17">
        <v>1</v>
      </c>
      <c r="F88" s="16" t="s">
        <v>148</v>
      </c>
      <c r="I88" s="18">
        <f t="shared" si="0"/>
        <v>0</v>
      </c>
      <c r="J88" s="18">
        <f t="shared" si="1"/>
        <v>0</v>
      </c>
    </row>
    <row r="89" spans="1:10" ht="12.75">
      <c r="A89" s="13">
        <v>42</v>
      </c>
      <c r="B89" s="14" t="s">
        <v>91</v>
      </c>
      <c r="C89" s="15" t="s">
        <v>165</v>
      </c>
      <c r="D89" s="28" t="s">
        <v>166</v>
      </c>
      <c r="E89" s="17">
        <v>43</v>
      </c>
      <c r="F89" s="16" t="s">
        <v>148</v>
      </c>
      <c r="I89" s="18">
        <f t="shared" si="0"/>
        <v>0</v>
      </c>
      <c r="J89" s="18">
        <f t="shared" si="1"/>
        <v>0</v>
      </c>
    </row>
    <row r="90" spans="1:10" ht="12.75">
      <c r="A90" s="13">
        <v>43</v>
      </c>
      <c r="B90" s="14" t="s">
        <v>91</v>
      </c>
      <c r="C90" s="15" t="s">
        <v>289</v>
      </c>
      <c r="D90" s="28" t="s">
        <v>290</v>
      </c>
      <c r="E90" s="17">
        <v>1</v>
      </c>
      <c r="F90" s="16" t="s">
        <v>138</v>
      </c>
      <c r="I90" s="18">
        <f t="shared" si="0"/>
        <v>0</v>
      </c>
      <c r="J90" s="18">
        <f t="shared" si="1"/>
        <v>0</v>
      </c>
    </row>
    <row r="91" spans="1:10" ht="12.75">
      <c r="A91" s="13">
        <v>44</v>
      </c>
      <c r="B91" s="14" t="s">
        <v>91</v>
      </c>
      <c r="C91" s="15" t="s">
        <v>291</v>
      </c>
      <c r="D91" s="28" t="s">
        <v>292</v>
      </c>
      <c r="E91" s="17">
        <v>2</v>
      </c>
      <c r="F91" s="16" t="s">
        <v>148</v>
      </c>
      <c r="I91" s="18">
        <f t="shared" si="0"/>
        <v>0</v>
      </c>
      <c r="J91" s="18">
        <f t="shared" si="1"/>
        <v>0</v>
      </c>
    </row>
    <row r="92" spans="1:10" ht="12.75">
      <c r="A92" s="13">
        <v>45</v>
      </c>
      <c r="B92" s="14" t="s">
        <v>91</v>
      </c>
      <c r="C92" s="15" t="s">
        <v>293</v>
      </c>
      <c r="D92" s="28" t="s">
        <v>294</v>
      </c>
      <c r="E92" s="17">
        <v>1</v>
      </c>
      <c r="F92" s="16" t="s">
        <v>148</v>
      </c>
      <c r="I92" s="18">
        <f t="shared" si="0"/>
        <v>0</v>
      </c>
      <c r="J92" s="18">
        <f t="shared" si="1"/>
        <v>0</v>
      </c>
    </row>
    <row r="93" spans="1:10" ht="12.75">
      <c r="A93" s="13">
        <v>46</v>
      </c>
      <c r="B93" s="14" t="s">
        <v>91</v>
      </c>
      <c r="C93" s="15" t="s">
        <v>295</v>
      </c>
      <c r="D93" s="28" t="s">
        <v>296</v>
      </c>
      <c r="E93" s="17">
        <v>2</v>
      </c>
      <c r="F93" s="16" t="s">
        <v>148</v>
      </c>
      <c r="I93" s="18">
        <f t="shared" si="0"/>
        <v>0</v>
      </c>
      <c r="J93" s="18">
        <f t="shared" si="1"/>
        <v>0</v>
      </c>
    </row>
    <row r="94" spans="1:10" ht="12.75">
      <c r="A94" s="13">
        <v>47</v>
      </c>
      <c r="B94" s="14" t="s">
        <v>108</v>
      </c>
      <c r="C94" s="15" t="s">
        <v>167</v>
      </c>
      <c r="D94" s="28" t="s">
        <v>168</v>
      </c>
      <c r="E94" s="17">
        <v>516.063</v>
      </c>
      <c r="F94" s="16" t="s">
        <v>169</v>
      </c>
      <c r="H94" s="18">
        <f>ROUND(E94*G94,2)</f>
        <v>0</v>
      </c>
      <c r="J94" s="18">
        <f t="shared" si="1"/>
        <v>0</v>
      </c>
    </row>
    <row r="95" spans="1:10" ht="25.5">
      <c r="A95" s="13">
        <v>48</v>
      </c>
      <c r="B95" s="14" t="s">
        <v>108</v>
      </c>
      <c r="C95" s="15" t="s">
        <v>170</v>
      </c>
      <c r="D95" s="28" t="s">
        <v>171</v>
      </c>
      <c r="E95" s="17">
        <v>516.063</v>
      </c>
      <c r="F95" s="16" t="s">
        <v>169</v>
      </c>
      <c r="H95" s="18">
        <f>ROUND(E95*G95,2)</f>
        <v>0</v>
      </c>
      <c r="J95" s="18">
        <f t="shared" si="1"/>
        <v>0</v>
      </c>
    </row>
    <row r="96" spans="4:10" ht="12.75">
      <c r="D96" s="30" t="s">
        <v>172</v>
      </c>
      <c r="E96" s="31">
        <f>J96</f>
        <v>0</v>
      </c>
      <c r="H96" s="31">
        <f>SUM(H79:H95)</f>
        <v>0</v>
      </c>
      <c r="I96" s="31">
        <f>SUM(I79:I95)</f>
        <v>0</v>
      </c>
      <c r="J96" s="31">
        <f>SUM(J79:J95)</f>
        <v>0</v>
      </c>
    </row>
    <row r="98" spans="4:10" ht="12.75">
      <c r="D98" s="30" t="s">
        <v>33</v>
      </c>
      <c r="E98" s="31">
        <f>J98</f>
        <v>0</v>
      </c>
      <c r="H98" s="31">
        <f>+H38+H45+H56+H77+H96</f>
        <v>0</v>
      </c>
      <c r="I98" s="31">
        <f>+I38+I45+I56+I77+I96</f>
        <v>0</v>
      </c>
      <c r="J98" s="31">
        <f>+J38+J45+J56+J77+J96</f>
        <v>0</v>
      </c>
    </row>
    <row r="100" spans="4:10" ht="12.75">
      <c r="D100" s="32" t="s">
        <v>34</v>
      </c>
      <c r="E100" s="31">
        <f>J100</f>
        <v>0</v>
      </c>
      <c r="H100" s="31">
        <f>+H98</f>
        <v>0</v>
      </c>
      <c r="I100" s="31">
        <f>+I98</f>
        <v>0</v>
      </c>
      <c r="J100" s="31">
        <f>+J98</f>
        <v>0</v>
      </c>
    </row>
  </sheetData>
  <sheetProtection/>
  <printOptions horizontalCentered="1"/>
  <pageMargins left="0.2" right="0.09" top="0.6299212598425197" bottom="0.5905511811023623" header="0.5118110236220472" footer="0.35433070866141736"/>
  <pageSetup horizontalDpi="600" verticalDpi="600" orientation="landscape" paperSize="9" scale="92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1"/>
  <sheetViews>
    <sheetView zoomScalePageLayoutView="0" workbookViewId="0" topLeftCell="A10">
      <selection activeCell="H22" sqref="H22"/>
    </sheetView>
  </sheetViews>
  <sheetFormatPr defaultColWidth="9.140625" defaultRowHeight="12.75"/>
  <cols>
    <col min="3" max="3" width="17.7109375" style="0" customWidth="1"/>
    <col min="4" max="4" width="4.7109375" style="0" customWidth="1"/>
    <col min="7" max="7" width="14.00390625" style="0" customWidth="1"/>
  </cols>
  <sheetData>
    <row r="1" spans="1:8" ht="15" customHeight="1">
      <c r="A1" s="132" t="s">
        <v>265</v>
      </c>
      <c r="B1" s="132" t="s">
        <v>266</v>
      </c>
      <c r="C1" s="132"/>
      <c r="D1" s="132"/>
      <c r="E1" s="132"/>
      <c r="F1" s="132"/>
      <c r="G1" s="133"/>
      <c r="H1" s="134"/>
    </row>
    <row r="2" spans="1:8" ht="15" customHeight="1">
      <c r="A2" s="135" t="s">
        <v>267</v>
      </c>
      <c r="B2" s="135" t="s">
        <v>268</v>
      </c>
      <c r="C2" s="135"/>
      <c r="D2" s="76"/>
      <c r="F2" s="133"/>
      <c r="G2" s="133"/>
      <c r="H2" s="134"/>
    </row>
    <row r="3" spans="4:8" ht="15" customHeight="1">
      <c r="D3" s="133"/>
      <c r="E3" s="133"/>
      <c r="F3" s="133"/>
      <c r="G3" s="133"/>
      <c r="H3" s="134"/>
    </row>
    <row r="4" spans="1:8" ht="15" customHeight="1">
      <c r="A4" s="132"/>
      <c r="B4" s="135"/>
      <c r="C4" s="135"/>
      <c r="D4" s="133"/>
      <c r="E4" s="133"/>
      <c r="F4" s="133"/>
      <c r="G4" s="133"/>
      <c r="H4" s="134"/>
    </row>
    <row r="5" spans="1:8" ht="15" customHeight="1">
      <c r="A5" s="133"/>
      <c r="B5" s="133"/>
      <c r="C5" s="133"/>
      <c r="D5" s="133"/>
      <c r="E5" s="133"/>
      <c r="F5" s="133"/>
      <c r="G5" s="133"/>
      <c r="H5" s="134"/>
    </row>
    <row r="6" spans="1:8" ht="15" customHeight="1">
      <c r="A6" s="133"/>
      <c r="B6" s="133"/>
      <c r="C6" s="133"/>
      <c r="D6" s="133"/>
      <c r="E6" s="133"/>
      <c r="F6" s="133"/>
      <c r="G6" s="133"/>
      <c r="H6" s="134"/>
    </row>
    <row r="7" spans="1:8" ht="15" customHeight="1">
      <c r="A7" s="133"/>
      <c r="B7" s="133"/>
      <c r="C7" s="133"/>
      <c r="D7" s="133"/>
      <c r="E7" s="133"/>
      <c r="F7" s="133"/>
      <c r="G7" s="133"/>
      <c r="H7" s="134"/>
    </row>
    <row r="8" spans="1:8" ht="15" customHeight="1">
      <c r="A8" s="133"/>
      <c r="B8" s="133"/>
      <c r="C8" s="133"/>
      <c r="D8" s="133"/>
      <c r="E8" s="133"/>
      <c r="F8" s="133"/>
      <c r="G8" s="133"/>
      <c r="H8" s="134"/>
    </row>
    <row r="9" spans="1:8" ht="15" customHeight="1">
      <c r="A9" s="133"/>
      <c r="B9" s="133"/>
      <c r="C9" s="133"/>
      <c r="D9" s="133"/>
      <c r="E9" s="133"/>
      <c r="F9" s="133"/>
      <c r="G9" s="133"/>
      <c r="H9" s="134"/>
    </row>
    <row r="10" spans="1:8" ht="15" customHeight="1">
      <c r="A10" s="133"/>
      <c r="B10" s="133"/>
      <c r="C10" s="133"/>
      <c r="D10" s="133"/>
      <c r="E10" s="133"/>
      <c r="F10" s="133"/>
      <c r="G10" s="133"/>
      <c r="H10" s="134"/>
    </row>
    <row r="11" spans="1:8" ht="15" customHeight="1">
      <c r="A11" s="133"/>
      <c r="B11" s="133"/>
      <c r="C11" s="133"/>
      <c r="D11" s="133"/>
      <c r="E11" s="133"/>
      <c r="F11" s="133"/>
      <c r="G11" s="133"/>
      <c r="H11" s="134"/>
    </row>
    <row r="12" spans="1:8" ht="15" customHeight="1">
      <c r="A12" s="133"/>
      <c r="B12" s="133"/>
      <c r="C12" s="133"/>
      <c r="D12" s="133"/>
      <c r="E12" s="133"/>
      <c r="F12" s="133"/>
      <c r="G12" s="133"/>
      <c r="H12" s="134"/>
    </row>
    <row r="13" ht="15" customHeight="1"/>
    <row r="14" spans="6:8" ht="15" customHeight="1">
      <c r="F14" s="161" t="s">
        <v>269</v>
      </c>
      <c r="G14" s="161"/>
      <c r="H14" s="134"/>
    </row>
    <row r="15" spans="3:8" ht="15" customHeight="1">
      <c r="C15" s="133"/>
      <c r="D15" s="133"/>
      <c r="F15" s="136" t="s">
        <v>270</v>
      </c>
      <c r="G15" s="137" t="s">
        <v>271</v>
      </c>
      <c r="H15" s="134"/>
    </row>
    <row r="16" spans="1:8" ht="15" customHeight="1">
      <c r="A16" s="135" t="s">
        <v>272</v>
      </c>
      <c r="B16" s="135"/>
      <c r="C16" s="135"/>
      <c r="D16" s="135" t="s">
        <v>273</v>
      </c>
      <c r="E16" s="138"/>
      <c r="F16" s="139"/>
      <c r="G16" s="128"/>
      <c r="H16" s="140"/>
    </row>
    <row r="17" spans="1:8" ht="15" customHeight="1">
      <c r="A17" s="141" t="s">
        <v>274</v>
      </c>
      <c r="B17" s="141"/>
      <c r="C17" s="141"/>
      <c r="D17" s="141"/>
      <c r="E17" s="142"/>
      <c r="F17" s="128"/>
      <c r="G17" s="77"/>
      <c r="H17" s="134"/>
    </row>
    <row r="18" spans="1:8" ht="15" customHeight="1">
      <c r="A18" s="143" t="s">
        <v>275</v>
      </c>
      <c r="B18" s="143"/>
      <c r="C18" s="143"/>
      <c r="D18" s="143"/>
      <c r="E18" s="143"/>
      <c r="F18" s="144"/>
      <c r="G18" s="145"/>
      <c r="H18" s="134"/>
    </row>
    <row r="19" spans="1:8" ht="15" customHeight="1">
      <c r="A19" s="135" t="s">
        <v>276</v>
      </c>
      <c r="B19" s="146"/>
      <c r="C19" s="146"/>
      <c r="D19" s="146"/>
      <c r="E19" s="146"/>
      <c r="F19" s="147"/>
      <c r="G19" s="148"/>
      <c r="H19" s="134"/>
    </row>
    <row r="20" spans="1:8" ht="15" customHeight="1">
      <c r="A20" s="133"/>
      <c r="B20" s="133"/>
      <c r="C20" s="133"/>
      <c r="D20" s="133"/>
      <c r="E20" s="133"/>
      <c r="F20" s="133"/>
      <c r="G20" s="133"/>
      <c r="H20" s="134"/>
    </row>
    <row r="21" spans="1:8" ht="15" customHeight="1">
      <c r="A21" s="135" t="s">
        <v>277</v>
      </c>
      <c r="B21" s="146"/>
      <c r="C21" s="146"/>
      <c r="D21" s="146"/>
      <c r="E21" s="146"/>
      <c r="F21" s="147"/>
      <c r="G21" s="133"/>
      <c r="H21" s="134"/>
    </row>
    <row r="22" spans="1:8" ht="15" customHeight="1">
      <c r="A22" s="133"/>
      <c r="B22" s="133"/>
      <c r="C22" s="133"/>
      <c r="D22" s="133"/>
      <c r="E22" s="133"/>
      <c r="F22" s="133"/>
      <c r="G22" s="133"/>
      <c r="H22" s="134"/>
    </row>
    <row r="23" spans="1:8" ht="15" customHeight="1">
      <c r="A23" s="133"/>
      <c r="B23" s="133"/>
      <c r="C23" s="133"/>
      <c r="D23" s="133"/>
      <c r="E23" s="133"/>
      <c r="F23" s="133"/>
      <c r="G23" s="133"/>
      <c r="H23" s="134"/>
    </row>
    <row r="24" spans="1:8" ht="15" customHeight="1">
      <c r="A24" s="133"/>
      <c r="B24" s="133"/>
      <c r="C24" s="133"/>
      <c r="D24" s="133"/>
      <c r="E24" s="133"/>
      <c r="F24" s="133"/>
      <c r="G24" s="133"/>
      <c r="H24" s="134"/>
    </row>
    <row r="25" spans="1:8" ht="15" customHeight="1">
      <c r="A25" s="133"/>
      <c r="B25" s="133"/>
      <c r="C25" s="133"/>
      <c r="D25" s="133"/>
      <c r="E25" s="133"/>
      <c r="F25" s="133"/>
      <c r="G25" s="133"/>
      <c r="H25" s="134"/>
    </row>
    <row r="26" spans="1:8" ht="15" customHeight="1">
      <c r="A26" s="133"/>
      <c r="B26" s="133"/>
      <c r="C26" s="133"/>
      <c r="D26" s="133"/>
      <c r="E26" s="133"/>
      <c r="F26" s="133"/>
      <c r="G26" s="133"/>
      <c r="H26" s="134"/>
    </row>
    <row r="27" spans="1:8" ht="15" customHeight="1">
      <c r="A27" s="133"/>
      <c r="B27" s="133"/>
      <c r="C27" s="133"/>
      <c r="D27" s="133"/>
      <c r="E27" s="133"/>
      <c r="F27" s="133"/>
      <c r="G27" s="133"/>
      <c r="H27" s="134"/>
    </row>
    <row r="28" spans="1:8" ht="15" customHeight="1">
      <c r="A28" s="133"/>
      <c r="B28" s="133"/>
      <c r="C28" s="133"/>
      <c r="D28" s="133"/>
      <c r="E28" s="133"/>
      <c r="F28" s="133"/>
      <c r="G28" s="133"/>
      <c r="H28" s="134"/>
    </row>
    <row r="29" ht="15" customHeight="1">
      <c r="H29" s="134"/>
    </row>
    <row r="30" spans="1:8" ht="15" customHeight="1">
      <c r="A30" s="149"/>
      <c r="B30" s="150"/>
      <c r="C30" s="151"/>
      <c r="D30" s="151"/>
      <c r="E30" s="151"/>
      <c r="F30" s="151"/>
      <c r="G30" s="151"/>
      <c r="H30" s="134"/>
    </row>
    <row r="31" spans="1:8" ht="15" customHeight="1">
      <c r="A31" s="152"/>
      <c r="B31" s="149"/>
      <c r="C31" s="153"/>
      <c r="D31" s="154"/>
      <c r="E31" s="155"/>
      <c r="F31" s="122"/>
      <c r="G31" s="122"/>
      <c r="H31" s="134"/>
    </row>
    <row r="32" spans="1:8" ht="15" customHeight="1">
      <c r="A32" s="153"/>
      <c r="B32" s="153"/>
      <c r="C32" s="153"/>
      <c r="D32" s="154"/>
      <c r="E32" s="155"/>
      <c r="F32" s="122"/>
      <c r="G32" s="122"/>
      <c r="H32" s="134"/>
    </row>
    <row r="33" spans="1:8" ht="15" customHeight="1">
      <c r="A33" s="153"/>
      <c r="B33" s="153"/>
      <c r="C33" s="153"/>
      <c r="D33" s="153"/>
      <c r="E33" s="153"/>
      <c r="F33" s="153"/>
      <c r="G33" s="77"/>
      <c r="H33" s="134"/>
    </row>
    <row r="34" spans="1:8" ht="15" customHeight="1">
      <c r="A34" s="134"/>
      <c r="B34" s="134"/>
      <c r="C34" s="134"/>
      <c r="D34" s="134"/>
      <c r="E34" s="134"/>
      <c r="F34" s="134"/>
      <c r="G34" s="156"/>
      <c r="H34" s="134"/>
    </row>
    <row r="35" spans="1:8" ht="15" customHeight="1">
      <c r="A35" s="134"/>
      <c r="B35" s="134"/>
      <c r="C35" s="134"/>
      <c r="D35" s="157"/>
      <c r="E35" s="158"/>
      <c r="F35" s="134"/>
      <c r="G35" s="159"/>
      <c r="H35" s="134"/>
    </row>
    <row r="36" spans="1:8" ht="15" customHeight="1">
      <c r="A36" s="134"/>
      <c r="B36" s="134"/>
      <c r="C36" s="134"/>
      <c r="D36" s="157"/>
      <c r="E36" s="158"/>
      <c r="F36" s="134"/>
      <c r="G36" s="157"/>
      <c r="H36" s="134"/>
    </row>
    <row r="37" ht="15" customHeight="1">
      <c r="H37" s="134"/>
    </row>
    <row r="38" ht="15" customHeight="1">
      <c r="H38" s="158"/>
    </row>
    <row r="39" ht="15" customHeight="1">
      <c r="H39" s="158"/>
    </row>
    <row r="47" spans="1:8" ht="15" customHeight="1">
      <c r="A47" s="119"/>
      <c r="B47" s="119"/>
      <c r="C47" s="119"/>
      <c r="D47" s="119"/>
      <c r="E47" s="119"/>
      <c r="F47" s="119"/>
      <c r="G47" s="119"/>
      <c r="H47" s="119"/>
    </row>
    <row r="48" ht="15" customHeight="1">
      <c r="H48" s="160"/>
    </row>
    <row r="49" ht="15" customHeight="1">
      <c r="H49" s="160"/>
    </row>
    <row r="50" ht="15" customHeight="1">
      <c r="H50" s="160"/>
    </row>
    <row r="51" ht="15" customHeight="1">
      <c r="H51" s="76"/>
    </row>
    <row r="52" ht="15" customHeight="1"/>
    <row r="53" ht="15" customHeight="1"/>
  </sheetData>
  <sheetProtection/>
  <mergeCells count="1">
    <mergeCell ref="F14:G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8"/>
  <sheetViews>
    <sheetView zoomScale="125" zoomScaleNormal="125" zoomScalePageLayoutView="0" workbookViewId="0" topLeftCell="A68">
      <selection activeCell="H85" sqref="H85"/>
    </sheetView>
  </sheetViews>
  <sheetFormatPr defaultColWidth="9.140625" defaultRowHeight="12.75"/>
  <cols>
    <col min="1" max="1" width="3.57421875" style="0" customWidth="1"/>
    <col min="2" max="2" width="10.28125" style="0" customWidth="1"/>
    <col min="3" max="3" width="52.8515625" style="0" customWidth="1"/>
    <col min="4" max="4" width="5.421875" style="0" customWidth="1"/>
    <col min="5" max="5" width="4.7109375" style="0" customWidth="1"/>
    <col min="6" max="6" width="9.8515625" style="0" customWidth="1"/>
  </cols>
  <sheetData>
    <row r="1" spans="1:7" ht="12.75">
      <c r="A1" s="64" t="s">
        <v>173</v>
      </c>
      <c r="B1" s="64"/>
      <c r="C1" s="64"/>
      <c r="D1" s="65"/>
      <c r="E1" s="65"/>
      <c r="F1" s="66"/>
      <c r="G1" s="65"/>
    </row>
    <row r="2" spans="1:7" ht="12.75">
      <c r="A2" s="67" t="s">
        <v>174</v>
      </c>
      <c r="B2" s="67"/>
      <c r="C2" s="67"/>
      <c r="D2" s="65"/>
      <c r="E2" s="65"/>
      <c r="F2" s="66"/>
      <c r="G2" s="65"/>
    </row>
    <row r="4" ht="12.75">
      <c r="G4" s="65"/>
    </row>
    <row r="5" spans="1:7" ht="12.75" customHeight="1">
      <c r="A5" s="68" t="s">
        <v>175</v>
      </c>
      <c r="B5" s="68"/>
      <c r="C5" s="69"/>
      <c r="D5" s="69"/>
      <c r="E5" s="69"/>
      <c r="F5" s="70"/>
      <c r="G5" s="69"/>
    </row>
    <row r="6" spans="1:7" ht="12.75" customHeight="1">
      <c r="A6" s="71" t="s">
        <v>176</v>
      </c>
      <c r="B6" s="71" t="s">
        <v>177</v>
      </c>
      <c r="C6" s="71" t="s">
        <v>178</v>
      </c>
      <c r="D6" s="71" t="s">
        <v>179</v>
      </c>
      <c r="E6" s="71" t="s">
        <v>180</v>
      </c>
      <c r="F6" s="72" t="s">
        <v>181</v>
      </c>
      <c r="G6" s="73" t="s">
        <v>182</v>
      </c>
    </row>
    <row r="7" spans="1:10" ht="12.75" customHeight="1">
      <c r="A7" s="74">
        <v>1</v>
      </c>
      <c r="B7" s="69" t="s">
        <v>183</v>
      </c>
      <c r="C7" s="69" t="s">
        <v>184</v>
      </c>
      <c r="D7" s="69">
        <v>76</v>
      </c>
      <c r="E7" s="69" t="s">
        <v>100</v>
      </c>
      <c r="F7" s="70"/>
      <c r="G7" s="75">
        <f>D7*F7</f>
        <v>0</v>
      </c>
      <c r="H7" s="76"/>
      <c r="I7" s="77"/>
      <c r="J7" s="76"/>
    </row>
    <row r="8" spans="1:10" ht="12.75" customHeight="1">
      <c r="A8" s="78">
        <v>2</v>
      </c>
      <c r="B8" s="69" t="s">
        <v>185</v>
      </c>
      <c r="C8" s="69" t="s">
        <v>186</v>
      </c>
      <c r="D8" s="69">
        <v>4</v>
      </c>
      <c r="E8" s="69" t="s">
        <v>148</v>
      </c>
      <c r="F8" s="70"/>
      <c r="G8" s="75">
        <f aca="true" t="shared" si="0" ref="G8:G31">D8*F8</f>
        <v>0</v>
      </c>
      <c r="H8" s="76"/>
      <c r="I8" s="77"/>
      <c r="J8" s="76"/>
    </row>
    <row r="9" spans="1:10" ht="12.75" customHeight="1">
      <c r="A9" s="78">
        <v>3</v>
      </c>
      <c r="B9" s="69" t="s">
        <v>187</v>
      </c>
      <c r="C9" s="69" t="s">
        <v>188</v>
      </c>
      <c r="D9" s="69">
        <v>28</v>
      </c>
      <c r="E9" s="69" t="s">
        <v>100</v>
      </c>
      <c r="F9" s="70"/>
      <c r="G9" s="75">
        <f t="shared" si="0"/>
        <v>0</v>
      </c>
      <c r="H9" s="76"/>
      <c r="I9" s="77"/>
      <c r="J9" s="76"/>
    </row>
    <row r="10" spans="1:10" ht="12.75" customHeight="1">
      <c r="A10" s="74">
        <v>4</v>
      </c>
      <c r="B10" s="79" t="s">
        <v>189</v>
      </c>
      <c r="C10" s="79" t="s">
        <v>190</v>
      </c>
      <c r="D10" s="69">
        <v>102</v>
      </c>
      <c r="E10" s="69" t="s">
        <v>100</v>
      </c>
      <c r="F10" s="70"/>
      <c r="G10" s="75">
        <f t="shared" si="0"/>
        <v>0</v>
      </c>
      <c r="H10" s="76"/>
      <c r="I10" s="77"/>
      <c r="J10" s="76"/>
    </row>
    <row r="11" spans="1:10" ht="12.75" customHeight="1">
      <c r="A11" s="74">
        <v>5</v>
      </c>
      <c r="B11" s="79" t="s">
        <v>191</v>
      </c>
      <c r="C11" s="79" t="s">
        <v>192</v>
      </c>
      <c r="D11" s="69">
        <v>50</v>
      </c>
      <c r="E11" s="69" t="s">
        <v>100</v>
      </c>
      <c r="F11" s="70"/>
      <c r="G11" s="75">
        <f t="shared" si="0"/>
        <v>0</v>
      </c>
      <c r="H11" s="76"/>
      <c r="I11" s="77"/>
      <c r="J11" s="76"/>
    </row>
    <row r="12" spans="1:10" ht="12.75" customHeight="1">
      <c r="A12" s="80">
        <v>6</v>
      </c>
      <c r="B12" s="79" t="s">
        <v>193</v>
      </c>
      <c r="C12" s="79" t="s">
        <v>194</v>
      </c>
      <c r="D12" s="79">
        <v>54</v>
      </c>
      <c r="E12" s="79" t="s">
        <v>100</v>
      </c>
      <c r="F12" s="70"/>
      <c r="G12" s="75">
        <f t="shared" si="0"/>
        <v>0</v>
      </c>
      <c r="H12" s="76"/>
      <c r="I12" s="77"/>
      <c r="J12" s="76"/>
    </row>
    <row r="13" spans="1:10" ht="12.75" customHeight="1">
      <c r="A13" s="80">
        <v>7</v>
      </c>
      <c r="B13" s="79" t="s">
        <v>195</v>
      </c>
      <c r="C13" s="79" t="s">
        <v>196</v>
      </c>
      <c r="D13" s="79">
        <v>130</v>
      </c>
      <c r="E13" s="79" t="s">
        <v>100</v>
      </c>
      <c r="F13" s="81"/>
      <c r="G13" s="75">
        <f t="shared" si="0"/>
        <v>0</v>
      </c>
      <c r="H13" s="76"/>
      <c r="I13" s="77"/>
      <c r="J13" s="76"/>
    </row>
    <row r="14" spans="1:10" ht="12.75" customHeight="1">
      <c r="A14" s="80">
        <v>8</v>
      </c>
      <c r="B14" s="69" t="s">
        <v>197</v>
      </c>
      <c r="C14" s="69" t="s">
        <v>198</v>
      </c>
      <c r="D14" s="69">
        <v>136</v>
      </c>
      <c r="E14" s="69" t="s">
        <v>100</v>
      </c>
      <c r="F14" s="70"/>
      <c r="G14" s="75">
        <f t="shared" si="0"/>
        <v>0</v>
      </c>
      <c r="H14" s="76"/>
      <c r="I14" s="77"/>
      <c r="J14" s="76"/>
    </row>
    <row r="15" spans="1:10" ht="12.75" customHeight="1">
      <c r="A15" s="80">
        <v>9</v>
      </c>
      <c r="B15" s="79" t="s">
        <v>199</v>
      </c>
      <c r="C15" s="79" t="s">
        <v>200</v>
      </c>
      <c r="D15" s="79">
        <v>7</v>
      </c>
      <c r="E15" s="79" t="s">
        <v>100</v>
      </c>
      <c r="F15" s="81"/>
      <c r="G15" s="75">
        <f t="shared" si="0"/>
        <v>0</v>
      </c>
      <c r="H15" s="76"/>
      <c r="I15" s="77"/>
      <c r="J15" s="76"/>
    </row>
    <row r="16" spans="1:10" ht="12.75" customHeight="1">
      <c r="A16" s="80">
        <v>10</v>
      </c>
      <c r="B16" s="82">
        <v>354311610</v>
      </c>
      <c r="C16" s="79" t="s">
        <v>201</v>
      </c>
      <c r="D16" s="79">
        <v>4</v>
      </c>
      <c r="E16" s="79" t="s">
        <v>148</v>
      </c>
      <c r="F16" s="81"/>
      <c r="G16" s="75">
        <f t="shared" si="0"/>
        <v>0</v>
      </c>
      <c r="H16" s="76"/>
      <c r="I16" s="77"/>
      <c r="J16" s="76"/>
    </row>
    <row r="17" spans="1:10" ht="12.75" customHeight="1">
      <c r="A17" s="83">
        <v>11</v>
      </c>
      <c r="B17" s="84" t="s">
        <v>202</v>
      </c>
      <c r="C17" s="79" t="s">
        <v>203</v>
      </c>
      <c r="D17" s="79">
        <v>1</v>
      </c>
      <c r="E17" s="79" t="s">
        <v>148</v>
      </c>
      <c r="F17" s="81"/>
      <c r="G17" s="75">
        <f t="shared" si="0"/>
        <v>0</v>
      </c>
      <c r="H17" s="76"/>
      <c r="I17" s="77"/>
      <c r="J17" s="76"/>
    </row>
    <row r="18" spans="1:10" ht="12.75" customHeight="1">
      <c r="A18" s="83">
        <v>12</v>
      </c>
      <c r="B18" s="79" t="s">
        <v>204</v>
      </c>
      <c r="C18" s="79" t="s">
        <v>205</v>
      </c>
      <c r="D18" s="79">
        <v>2</v>
      </c>
      <c r="E18" s="79" t="s">
        <v>148</v>
      </c>
      <c r="F18" s="81"/>
      <c r="G18" s="75">
        <f t="shared" si="0"/>
        <v>0</v>
      </c>
      <c r="H18" s="76"/>
      <c r="I18" s="77"/>
      <c r="J18" s="76"/>
    </row>
    <row r="19" spans="1:10" ht="12.75" customHeight="1">
      <c r="A19" s="80">
        <v>13</v>
      </c>
      <c r="B19" s="79" t="s">
        <v>204</v>
      </c>
      <c r="C19" s="79" t="s">
        <v>206</v>
      </c>
      <c r="D19" s="79">
        <v>1</v>
      </c>
      <c r="E19" s="79" t="s">
        <v>148</v>
      </c>
      <c r="F19" s="81"/>
      <c r="G19" s="75">
        <f t="shared" si="0"/>
        <v>0</v>
      </c>
      <c r="H19" s="76"/>
      <c r="I19" s="77"/>
      <c r="J19" s="76"/>
    </row>
    <row r="20" spans="1:10" ht="12.75" customHeight="1">
      <c r="A20" s="80">
        <v>14</v>
      </c>
      <c r="B20" s="79" t="s">
        <v>204</v>
      </c>
      <c r="C20" s="79" t="s">
        <v>207</v>
      </c>
      <c r="D20" s="79">
        <v>1</v>
      </c>
      <c r="E20" s="79" t="s">
        <v>148</v>
      </c>
      <c r="F20" s="81"/>
      <c r="G20" s="75">
        <f t="shared" si="0"/>
        <v>0</v>
      </c>
      <c r="H20" s="76"/>
      <c r="I20" s="77"/>
      <c r="J20" s="76"/>
    </row>
    <row r="21" spans="1:10" ht="12.75" customHeight="1">
      <c r="A21" s="80">
        <v>15</v>
      </c>
      <c r="B21" s="79" t="s">
        <v>204</v>
      </c>
      <c r="C21" s="79" t="s">
        <v>208</v>
      </c>
      <c r="D21" s="79">
        <v>2</v>
      </c>
      <c r="E21" s="79" t="s">
        <v>148</v>
      </c>
      <c r="F21" s="81"/>
      <c r="G21" s="75">
        <f t="shared" si="0"/>
        <v>0</v>
      </c>
      <c r="H21" s="76"/>
      <c r="I21" s="77"/>
      <c r="J21" s="76"/>
    </row>
    <row r="22" spans="1:10" ht="12.75" customHeight="1">
      <c r="A22" s="80">
        <v>16</v>
      </c>
      <c r="B22" s="82">
        <v>354311610</v>
      </c>
      <c r="C22" s="79" t="s">
        <v>201</v>
      </c>
      <c r="D22" s="79">
        <v>4</v>
      </c>
      <c r="E22" s="79" t="s">
        <v>148</v>
      </c>
      <c r="F22" s="81"/>
      <c r="G22" s="75">
        <f t="shared" si="0"/>
        <v>0</v>
      </c>
      <c r="H22" s="76"/>
      <c r="I22" s="77"/>
      <c r="J22" s="76"/>
    </row>
    <row r="23" spans="1:10" ht="12.75" customHeight="1">
      <c r="A23" s="80">
        <v>17</v>
      </c>
      <c r="B23" s="79" t="s">
        <v>209</v>
      </c>
      <c r="C23" s="79" t="s">
        <v>210</v>
      </c>
      <c r="D23" s="79">
        <v>1</v>
      </c>
      <c r="E23" s="79" t="s">
        <v>148</v>
      </c>
      <c r="F23" s="81"/>
      <c r="G23" s="75">
        <f t="shared" si="0"/>
        <v>0</v>
      </c>
      <c r="H23" s="76"/>
      <c r="I23" s="77"/>
      <c r="J23" s="76"/>
    </row>
    <row r="24" spans="1:10" ht="12.75" customHeight="1">
      <c r="A24" s="80">
        <v>18</v>
      </c>
      <c r="B24" s="33" t="s">
        <v>195</v>
      </c>
      <c r="C24" s="85" t="s">
        <v>211</v>
      </c>
      <c r="D24" s="33">
        <v>4</v>
      </c>
      <c r="E24" s="34" t="s">
        <v>148</v>
      </c>
      <c r="F24" s="35"/>
      <c r="G24" s="75">
        <f t="shared" si="0"/>
        <v>0</v>
      </c>
      <c r="H24" s="76"/>
      <c r="I24" s="77"/>
      <c r="J24" s="76"/>
    </row>
    <row r="25" spans="1:10" ht="12.75" customHeight="1">
      <c r="A25" s="80">
        <v>19</v>
      </c>
      <c r="B25" s="33" t="s">
        <v>195</v>
      </c>
      <c r="C25" s="85" t="s">
        <v>212</v>
      </c>
      <c r="D25" s="33">
        <v>4</v>
      </c>
      <c r="E25" s="34" t="s">
        <v>148</v>
      </c>
      <c r="F25" s="35"/>
      <c r="G25" s="75">
        <f t="shared" si="0"/>
        <v>0</v>
      </c>
      <c r="H25" s="76"/>
      <c r="I25" s="77"/>
      <c r="J25" s="76"/>
    </row>
    <row r="26" spans="1:10" ht="12.75" customHeight="1">
      <c r="A26" s="80">
        <v>20</v>
      </c>
      <c r="B26" s="33" t="s">
        <v>195</v>
      </c>
      <c r="C26" s="86" t="s">
        <v>213</v>
      </c>
      <c r="D26" s="33">
        <v>4</v>
      </c>
      <c r="E26" s="34" t="s">
        <v>148</v>
      </c>
      <c r="F26" s="35"/>
      <c r="G26" s="75">
        <f t="shared" si="0"/>
        <v>0</v>
      </c>
      <c r="H26" s="76"/>
      <c r="I26" s="77"/>
      <c r="J26" s="76"/>
    </row>
    <row r="27" spans="1:10" ht="12.75" customHeight="1">
      <c r="A27" s="80">
        <v>21</v>
      </c>
      <c r="B27" s="33" t="s">
        <v>195</v>
      </c>
      <c r="C27" s="85" t="s">
        <v>214</v>
      </c>
      <c r="D27" s="33">
        <v>4</v>
      </c>
      <c r="E27" s="34" t="s">
        <v>148</v>
      </c>
      <c r="F27" s="35"/>
      <c r="G27" s="75">
        <f t="shared" si="0"/>
        <v>0</v>
      </c>
      <c r="H27" s="76"/>
      <c r="I27" s="77"/>
      <c r="J27" s="76"/>
    </row>
    <row r="28" spans="1:10" ht="12.75" customHeight="1">
      <c r="A28" s="80">
        <v>22</v>
      </c>
      <c r="B28" s="36" t="s">
        <v>195</v>
      </c>
      <c r="C28" s="36" t="s">
        <v>215</v>
      </c>
      <c r="D28" s="36">
        <v>4</v>
      </c>
      <c r="E28" s="37" t="s">
        <v>148</v>
      </c>
      <c r="F28" s="38"/>
      <c r="G28" s="75">
        <f t="shared" si="0"/>
        <v>0</v>
      </c>
      <c r="H28" s="76"/>
      <c r="I28" s="77"/>
      <c r="J28" s="76"/>
    </row>
    <row r="29" spans="1:10" ht="12.75" customHeight="1">
      <c r="A29" s="80">
        <v>23</v>
      </c>
      <c r="B29" s="33" t="s">
        <v>195</v>
      </c>
      <c r="C29" s="39" t="s">
        <v>216</v>
      </c>
      <c r="D29" s="39">
        <v>4</v>
      </c>
      <c r="E29" s="40" t="s">
        <v>148</v>
      </c>
      <c r="F29" s="35"/>
      <c r="G29" s="75">
        <f t="shared" si="0"/>
        <v>0</v>
      </c>
      <c r="H29" s="76"/>
      <c r="I29" s="77"/>
      <c r="J29" s="76"/>
    </row>
    <row r="30" spans="1:10" ht="12.75" customHeight="1">
      <c r="A30" s="80">
        <v>24</v>
      </c>
      <c r="B30" s="33" t="s">
        <v>195</v>
      </c>
      <c r="C30" s="39" t="s">
        <v>217</v>
      </c>
      <c r="D30" s="36">
        <v>1</v>
      </c>
      <c r="E30" s="40" t="s">
        <v>148</v>
      </c>
      <c r="F30" s="35"/>
      <c r="G30" s="75">
        <f t="shared" si="0"/>
        <v>0</v>
      </c>
      <c r="H30" s="76"/>
      <c r="I30" s="77"/>
      <c r="J30" s="76"/>
    </row>
    <row r="31" spans="1:10" ht="12.75">
      <c r="A31" s="87">
        <v>25</v>
      </c>
      <c r="B31" s="41" t="s">
        <v>195</v>
      </c>
      <c r="C31" s="88" t="s">
        <v>218</v>
      </c>
      <c r="D31" s="42">
        <v>1</v>
      </c>
      <c r="E31" s="41" t="s">
        <v>148</v>
      </c>
      <c r="F31" s="43"/>
      <c r="G31" s="89">
        <f t="shared" si="0"/>
        <v>0</v>
      </c>
      <c r="H31" s="76"/>
      <c r="I31" s="77"/>
      <c r="J31" s="76"/>
    </row>
    <row r="32" spans="1:7" ht="12.75">
      <c r="A32" s="90"/>
      <c r="B32" s="90" t="s">
        <v>26</v>
      </c>
      <c r="C32" s="90"/>
      <c r="D32" s="90"/>
      <c r="E32" s="90"/>
      <c r="F32" s="90"/>
      <c r="G32" s="91">
        <f>SUM(G7:G31)</f>
        <v>0</v>
      </c>
    </row>
    <row r="33" spans="1:7" ht="12.75">
      <c r="A33" s="92"/>
      <c r="B33" s="69" t="s">
        <v>219</v>
      </c>
      <c r="C33" s="69"/>
      <c r="D33" s="69">
        <v>5</v>
      </c>
      <c r="E33" s="69" t="s">
        <v>220</v>
      </c>
      <c r="F33" s="92"/>
      <c r="G33" s="91">
        <f>565.74*0.05</f>
        <v>28.287000000000003</v>
      </c>
    </row>
    <row r="34" spans="1:7" ht="12.75">
      <c r="A34" s="93"/>
      <c r="B34" s="71" t="s">
        <v>221</v>
      </c>
      <c r="C34" s="71"/>
      <c r="D34" s="71">
        <v>3</v>
      </c>
      <c r="E34" s="71" t="s">
        <v>220</v>
      </c>
      <c r="F34" s="94"/>
      <c r="G34" s="72">
        <f>G32*0.03</f>
        <v>0</v>
      </c>
    </row>
    <row r="35" spans="1:7" ht="12.75">
      <c r="A35" s="95"/>
      <c r="B35" s="96" t="s">
        <v>222</v>
      </c>
      <c r="C35" s="96"/>
      <c r="D35" s="96"/>
      <c r="E35" s="96"/>
      <c r="F35" s="97"/>
      <c r="G35" s="98">
        <f>SUM(G32:G34)</f>
        <v>28.287000000000003</v>
      </c>
    </row>
    <row r="36" spans="1:7" ht="12.75">
      <c r="A36" s="99"/>
      <c r="B36" s="92"/>
      <c r="C36" s="92"/>
      <c r="D36" s="92"/>
      <c r="E36" s="99"/>
      <c r="F36" s="99"/>
      <c r="G36" s="99"/>
    </row>
    <row r="37" spans="1:7" ht="12.75">
      <c r="A37" s="99"/>
      <c r="G37" s="99"/>
    </row>
    <row r="38" spans="1:7" ht="12.75">
      <c r="A38" s="68" t="s">
        <v>223</v>
      </c>
      <c r="B38" s="92"/>
      <c r="C38" s="92"/>
      <c r="D38" s="92"/>
      <c r="E38" s="92"/>
      <c r="F38" s="92"/>
      <c r="G38" s="92"/>
    </row>
    <row r="39" spans="1:7" ht="12.75">
      <c r="A39" s="71" t="s">
        <v>176</v>
      </c>
      <c r="B39" s="71" t="s">
        <v>177</v>
      </c>
      <c r="C39" s="71" t="s">
        <v>178</v>
      </c>
      <c r="D39" s="71" t="s">
        <v>179</v>
      </c>
      <c r="E39" s="71" t="s">
        <v>180</v>
      </c>
      <c r="F39" s="89" t="s">
        <v>181</v>
      </c>
      <c r="G39" s="73" t="s">
        <v>182</v>
      </c>
    </row>
    <row r="40" spans="1:7" ht="12.75">
      <c r="A40" s="82">
        <v>1</v>
      </c>
      <c r="B40" s="82">
        <v>210010023</v>
      </c>
      <c r="C40" s="79" t="s">
        <v>224</v>
      </c>
      <c r="D40" s="79">
        <v>7</v>
      </c>
      <c r="E40" s="79" t="s">
        <v>100</v>
      </c>
      <c r="F40" s="70"/>
      <c r="G40" s="75">
        <f>D40*F40</f>
        <v>0</v>
      </c>
    </row>
    <row r="41" spans="1:7" ht="12.75">
      <c r="A41" s="78">
        <v>2</v>
      </c>
      <c r="B41" s="82">
        <v>210010123</v>
      </c>
      <c r="C41" s="79" t="s">
        <v>225</v>
      </c>
      <c r="D41" s="79">
        <v>136</v>
      </c>
      <c r="E41" s="79" t="s">
        <v>100</v>
      </c>
      <c r="F41" s="70"/>
      <c r="G41" s="75">
        <f aca="true" t="shared" si="1" ref="G41:G62">D41*F41</f>
        <v>0</v>
      </c>
    </row>
    <row r="42" spans="1:7" ht="12.75">
      <c r="A42" s="78">
        <v>3</v>
      </c>
      <c r="B42" s="74">
        <v>210040001</v>
      </c>
      <c r="C42" s="69" t="s">
        <v>226</v>
      </c>
      <c r="D42" s="69">
        <v>1</v>
      </c>
      <c r="E42" s="69" t="s">
        <v>148</v>
      </c>
      <c r="F42" s="70"/>
      <c r="G42" s="75">
        <f t="shared" si="1"/>
        <v>0</v>
      </c>
    </row>
    <row r="43" spans="1:7" ht="12.75">
      <c r="A43" s="78">
        <v>4</v>
      </c>
      <c r="B43" s="82">
        <v>210040076</v>
      </c>
      <c r="C43" s="79" t="s">
        <v>227</v>
      </c>
      <c r="D43" s="79">
        <v>1</v>
      </c>
      <c r="E43" s="79" t="s">
        <v>148</v>
      </c>
      <c r="F43" s="70"/>
      <c r="G43" s="75">
        <f t="shared" si="1"/>
        <v>0</v>
      </c>
    </row>
    <row r="44" spans="1:7" ht="12.75">
      <c r="A44" s="78">
        <v>5</v>
      </c>
      <c r="B44" s="82">
        <v>210040364</v>
      </c>
      <c r="C44" s="79" t="s">
        <v>228</v>
      </c>
      <c r="D44" s="79">
        <v>50</v>
      </c>
      <c r="E44" s="79" t="s">
        <v>100</v>
      </c>
      <c r="F44" s="70"/>
      <c r="G44" s="75">
        <f t="shared" si="1"/>
        <v>0</v>
      </c>
    </row>
    <row r="45" spans="1:7" ht="12.75">
      <c r="A45" s="80">
        <v>6</v>
      </c>
      <c r="B45" s="82">
        <v>210040551</v>
      </c>
      <c r="C45" s="79" t="s">
        <v>229</v>
      </c>
      <c r="D45" s="79">
        <v>4</v>
      </c>
      <c r="E45" s="79" t="s">
        <v>148</v>
      </c>
      <c r="F45" s="70"/>
      <c r="G45" s="75">
        <f t="shared" si="1"/>
        <v>0</v>
      </c>
    </row>
    <row r="46" spans="1:7" ht="12.75">
      <c r="A46" s="80">
        <v>7</v>
      </c>
      <c r="B46" s="82">
        <v>210100002</v>
      </c>
      <c r="C46" s="79" t="s">
        <v>230</v>
      </c>
      <c r="D46" s="79">
        <v>18</v>
      </c>
      <c r="E46" s="79" t="s">
        <v>148</v>
      </c>
      <c r="F46" s="70"/>
      <c r="G46" s="75">
        <f t="shared" si="1"/>
        <v>0</v>
      </c>
    </row>
    <row r="47" spans="1:7" ht="12.75">
      <c r="A47" s="80">
        <v>8</v>
      </c>
      <c r="B47" s="82">
        <v>210100003</v>
      </c>
      <c r="C47" s="79" t="s">
        <v>231</v>
      </c>
      <c r="D47" s="79">
        <v>24</v>
      </c>
      <c r="E47" s="79" t="s">
        <v>148</v>
      </c>
      <c r="F47" s="70"/>
      <c r="G47" s="75">
        <f t="shared" si="1"/>
        <v>0</v>
      </c>
    </row>
    <row r="48" spans="1:7" ht="12.75">
      <c r="A48" s="80">
        <v>9</v>
      </c>
      <c r="B48" s="82">
        <v>210102141</v>
      </c>
      <c r="C48" s="69" t="s">
        <v>232</v>
      </c>
      <c r="D48" s="69">
        <v>4</v>
      </c>
      <c r="E48" s="69" t="s">
        <v>233</v>
      </c>
      <c r="F48" s="70"/>
      <c r="G48" s="75">
        <f t="shared" si="1"/>
        <v>0</v>
      </c>
    </row>
    <row r="49" spans="1:7" ht="12.75">
      <c r="A49" s="80">
        <v>10</v>
      </c>
      <c r="B49" s="82">
        <v>210190001</v>
      </c>
      <c r="C49" s="79" t="s">
        <v>234</v>
      </c>
      <c r="D49" s="79">
        <v>1</v>
      </c>
      <c r="E49" s="79" t="s">
        <v>148</v>
      </c>
      <c r="F49" s="70"/>
      <c r="G49" s="75">
        <f t="shared" si="1"/>
        <v>0</v>
      </c>
    </row>
    <row r="50" spans="1:7" ht="12.75">
      <c r="A50" s="80">
        <v>11</v>
      </c>
      <c r="B50" s="82">
        <v>210193001</v>
      </c>
      <c r="C50" s="79" t="s">
        <v>235</v>
      </c>
      <c r="D50" s="79">
        <v>1</v>
      </c>
      <c r="E50" s="79" t="s">
        <v>148</v>
      </c>
      <c r="F50" s="70"/>
      <c r="G50" s="75">
        <f t="shared" si="1"/>
        <v>0</v>
      </c>
    </row>
    <row r="51" spans="1:7" ht="12.75">
      <c r="A51" s="80">
        <v>12</v>
      </c>
      <c r="B51" s="82">
        <v>210201038</v>
      </c>
      <c r="C51" s="79" t="s">
        <v>236</v>
      </c>
      <c r="D51" s="79">
        <v>4</v>
      </c>
      <c r="E51" s="79" t="s">
        <v>148</v>
      </c>
      <c r="F51" s="70"/>
      <c r="G51" s="75">
        <f t="shared" si="1"/>
        <v>0</v>
      </c>
    </row>
    <row r="52" spans="1:7" ht="12.75">
      <c r="A52" s="80">
        <v>13</v>
      </c>
      <c r="B52" s="82">
        <v>210204202</v>
      </c>
      <c r="C52" s="79" t="s">
        <v>237</v>
      </c>
      <c r="D52" s="79">
        <v>4</v>
      </c>
      <c r="E52" s="79" t="s">
        <v>148</v>
      </c>
      <c r="F52" s="70"/>
      <c r="G52" s="75">
        <f t="shared" si="1"/>
        <v>0</v>
      </c>
    </row>
    <row r="53" spans="1:7" ht="12.75">
      <c r="A53" s="80">
        <v>14</v>
      </c>
      <c r="B53" s="82">
        <v>210220020</v>
      </c>
      <c r="C53" s="79" t="s">
        <v>238</v>
      </c>
      <c r="D53" s="79">
        <v>76</v>
      </c>
      <c r="E53" s="69" t="s">
        <v>100</v>
      </c>
      <c r="F53" s="70"/>
      <c r="G53" s="75">
        <f t="shared" si="1"/>
        <v>0</v>
      </c>
    </row>
    <row r="54" spans="1:7" ht="12.75">
      <c r="A54" s="80">
        <v>15</v>
      </c>
      <c r="B54" s="82">
        <v>210220245</v>
      </c>
      <c r="C54" s="79" t="s">
        <v>239</v>
      </c>
      <c r="D54" s="79">
        <v>4</v>
      </c>
      <c r="E54" s="69" t="s">
        <v>148</v>
      </c>
      <c r="F54" s="70"/>
      <c r="G54" s="75">
        <f t="shared" si="1"/>
        <v>0</v>
      </c>
    </row>
    <row r="55" spans="1:7" ht="12.75">
      <c r="A55" s="80">
        <v>16</v>
      </c>
      <c r="B55" s="82">
        <v>210260001</v>
      </c>
      <c r="C55" s="79" t="s">
        <v>240</v>
      </c>
      <c r="D55" s="79">
        <v>2</v>
      </c>
      <c r="E55" s="79" t="s">
        <v>148</v>
      </c>
      <c r="F55" s="70"/>
      <c r="G55" s="75">
        <f t="shared" si="1"/>
        <v>0</v>
      </c>
    </row>
    <row r="56" spans="1:7" ht="12.75">
      <c r="A56" s="80">
        <v>17</v>
      </c>
      <c r="B56" s="82">
        <v>210260011</v>
      </c>
      <c r="C56" s="79" t="s">
        <v>241</v>
      </c>
      <c r="D56" s="79">
        <v>1</v>
      </c>
      <c r="E56" s="79" t="s">
        <v>148</v>
      </c>
      <c r="F56" s="70"/>
      <c r="G56" s="75">
        <f t="shared" si="1"/>
        <v>0</v>
      </c>
    </row>
    <row r="57" spans="1:7" ht="12.75">
      <c r="A57" s="80">
        <v>18</v>
      </c>
      <c r="B57" s="82">
        <v>210260171</v>
      </c>
      <c r="C57" s="79" t="s">
        <v>242</v>
      </c>
      <c r="D57" s="79">
        <v>2</v>
      </c>
      <c r="E57" s="79" t="s">
        <v>148</v>
      </c>
      <c r="F57" s="70"/>
      <c r="G57" s="75">
        <f t="shared" si="1"/>
        <v>0</v>
      </c>
    </row>
    <row r="58" spans="1:7" ht="12.75">
      <c r="A58" s="80">
        <v>19</v>
      </c>
      <c r="B58" s="82">
        <v>210800109</v>
      </c>
      <c r="C58" s="79" t="s">
        <v>243</v>
      </c>
      <c r="D58" s="79">
        <v>102</v>
      </c>
      <c r="E58" s="79" t="s">
        <v>100</v>
      </c>
      <c r="F58" s="70"/>
      <c r="G58" s="75">
        <f t="shared" si="1"/>
        <v>0</v>
      </c>
    </row>
    <row r="59" spans="1:7" ht="12.75">
      <c r="A59" s="80">
        <v>20</v>
      </c>
      <c r="B59" s="82">
        <v>210901101</v>
      </c>
      <c r="C59" s="79" t="s">
        <v>244</v>
      </c>
      <c r="D59" s="79">
        <v>54</v>
      </c>
      <c r="E59" s="79" t="s">
        <v>100</v>
      </c>
      <c r="F59" s="70"/>
      <c r="G59" s="75">
        <f t="shared" si="1"/>
        <v>0</v>
      </c>
    </row>
    <row r="60" spans="1:7" ht="12.75">
      <c r="A60" s="80">
        <v>21</v>
      </c>
      <c r="B60" s="82">
        <v>210950201</v>
      </c>
      <c r="C60" s="79" t="s">
        <v>245</v>
      </c>
      <c r="D60" s="79">
        <v>136</v>
      </c>
      <c r="E60" s="79" t="s">
        <v>100</v>
      </c>
      <c r="F60" s="70"/>
      <c r="G60" s="75">
        <f t="shared" si="1"/>
        <v>0</v>
      </c>
    </row>
    <row r="61" spans="1:7" ht="12.75">
      <c r="A61" s="80">
        <v>22</v>
      </c>
      <c r="B61" s="74">
        <v>213290150</v>
      </c>
      <c r="C61" s="69" t="s">
        <v>246</v>
      </c>
      <c r="D61" s="69">
        <v>6</v>
      </c>
      <c r="E61" s="79" t="s">
        <v>233</v>
      </c>
      <c r="F61" s="81"/>
      <c r="G61" s="75">
        <f t="shared" si="1"/>
        <v>0</v>
      </c>
    </row>
    <row r="62" spans="1:7" ht="12.75">
      <c r="A62" s="100">
        <v>23</v>
      </c>
      <c r="B62" s="93">
        <v>213291000</v>
      </c>
      <c r="C62" s="71" t="s">
        <v>247</v>
      </c>
      <c r="D62" s="71">
        <v>6</v>
      </c>
      <c r="E62" s="71" t="s">
        <v>233</v>
      </c>
      <c r="F62" s="72"/>
      <c r="G62" s="89">
        <f t="shared" si="1"/>
        <v>0</v>
      </c>
    </row>
    <row r="63" spans="1:7" ht="12.75">
      <c r="A63" s="90"/>
      <c r="B63" s="101" t="s">
        <v>26</v>
      </c>
      <c r="C63" s="101"/>
      <c r="D63" s="101"/>
      <c r="E63" s="101"/>
      <c r="F63" s="91"/>
      <c r="G63" s="91">
        <f>SUM(G40:G62)</f>
        <v>0</v>
      </c>
    </row>
    <row r="64" spans="1:7" ht="12.75">
      <c r="A64" s="92"/>
      <c r="B64" s="69" t="s">
        <v>248</v>
      </c>
      <c r="C64" s="92"/>
      <c r="D64" s="69">
        <v>2</v>
      </c>
      <c r="E64" s="69" t="s">
        <v>220</v>
      </c>
      <c r="F64" s="92"/>
      <c r="G64" s="70">
        <f>G63*0.02</f>
        <v>0</v>
      </c>
    </row>
    <row r="65" spans="1:7" ht="12.75">
      <c r="A65" s="94"/>
      <c r="B65" s="71" t="s">
        <v>222</v>
      </c>
      <c r="C65" s="71"/>
      <c r="D65" s="71"/>
      <c r="E65" s="71"/>
      <c r="F65" s="94"/>
      <c r="G65" s="72">
        <f>SUM(G63:G64)</f>
        <v>0</v>
      </c>
    </row>
    <row r="66" spans="1:7" ht="12.75">
      <c r="A66" s="102"/>
      <c r="B66" s="99"/>
      <c r="C66" s="99"/>
      <c r="D66" s="99"/>
      <c r="E66" s="99"/>
      <c r="F66" s="99"/>
      <c r="G66" s="90"/>
    </row>
    <row r="67" spans="1:7" ht="12.75">
      <c r="A67" s="99"/>
      <c r="G67" s="99"/>
    </row>
    <row r="68" spans="1:7" ht="12.75">
      <c r="A68" s="68" t="s">
        <v>249</v>
      </c>
      <c r="B68" s="92"/>
      <c r="C68" s="92"/>
      <c r="D68" s="92"/>
      <c r="E68" s="92"/>
      <c r="F68" s="92"/>
      <c r="G68" s="92"/>
    </row>
    <row r="69" spans="1:7" ht="12.75">
      <c r="A69" s="71" t="s">
        <v>176</v>
      </c>
      <c r="B69" s="71" t="s">
        <v>177</v>
      </c>
      <c r="C69" s="71" t="s">
        <v>178</v>
      </c>
      <c r="D69" s="71" t="s">
        <v>179</v>
      </c>
      <c r="E69" s="71" t="s">
        <v>180</v>
      </c>
      <c r="F69" s="89" t="s">
        <v>181</v>
      </c>
      <c r="G69" s="73" t="s">
        <v>182</v>
      </c>
    </row>
    <row r="70" spans="1:7" ht="12.75">
      <c r="A70" s="103">
        <v>1</v>
      </c>
      <c r="B70" s="82">
        <v>460050014</v>
      </c>
      <c r="C70" s="104" t="s">
        <v>250</v>
      </c>
      <c r="D70" s="105">
        <v>1</v>
      </c>
      <c r="E70" s="79" t="s">
        <v>148</v>
      </c>
      <c r="F70" s="70"/>
      <c r="G70" s="75">
        <f>D70*F70</f>
        <v>0</v>
      </c>
    </row>
    <row r="71" spans="1:7" ht="12.75">
      <c r="A71" s="103">
        <v>2</v>
      </c>
      <c r="B71" s="106" t="s">
        <v>251</v>
      </c>
      <c r="C71" s="79" t="s">
        <v>252</v>
      </c>
      <c r="D71" s="105">
        <v>1.2</v>
      </c>
      <c r="E71" s="79" t="s">
        <v>55</v>
      </c>
      <c r="F71" s="70"/>
      <c r="G71" s="75">
        <f aca="true" t="shared" si="2" ref="G71:G81">D71*F71</f>
        <v>0</v>
      </c>
    </row>
    <row r="72" spans="1:7" ht="12.75">
      <c r="A72" s="103">
        <v>3</v>
      </c>
      <c r="B72" s="82">
        <v>460080001</v>
      </c>
      <c r="C72" s="79" t="s">
        <v>253</v>
      </c>
      <c r="D72" s="105">
        <v>0.5</v>
      </c>
      <c r="E72" s="79" t="s">
        <v>55</v>
      </c>
      <c r="F72" s="81"/>
      <c r="G72" s="75">
        <f t="shared" si="2"/>
        <v>0</v>
      </c>
    </row>
    <row r="73" spans="1:7" ht="12.75">
      <c r="A73" s="103">
        <v>4</v>
      </c>
      <c r="B73" s="82">
        <v>460100022</v>
      </c>
      <c r="C73" s="79" t="s">
        <v>254</v>
      </c>
      <c r="D73" s="105">
        <v>4</v>
      </c>
      <c r="E73" s="79" t="s">
        <v>148</v>
      </c>
      <c r="F73" s="70"/>
      <c r="G73" s="75">
        <f t="shared" si="2"/>
        <v>0</v>
      </c>
    </row>
    <row r="74" spans="1:7" ht="12.75">
      <c r="A74" s="103">
        <v>5</v>
      </c>
      <c r="B74" s="82">
        <v>460120002</v>
      </c>
      <c r="C74" s="79" t="s">
        <v>255</v>
      </c>
      <c r="D74" s="105">
        <v>0.7</v>
      </c>
      <c r="E74" s="79" t="s">
        <v>55</v>
      </c>
      <c r="F74" s="70"/>
      <c r="G74" s="75">
        <f t="shared" si="2"/>
        <v>0</v>
      </c>
    </row>
    <row r="75" spans="1:7" ht="12.75">
      <c r="A75" s="103">
        <v>6</v>
      </c>
      <c r="B75" s="82">
        <v>460200164</v>
      </c>
      <c r="C75" s="79" t="s">
        <v>256</v>
      </c>
      <c r="D75" s="105">
        <v>130</v>
      </c>
      <c r="E75" s="79" t="s">
        <v>100</v>
      </c>
      <c r="F75" s="70"/>
      <c r="G75" s="75">
        <f t="shared" si="2"/>
        <v>0</v>
      </c>
    </row>
    <row r="76" spans="1:7" ht="12.75">
      <c r="A76" s="103">
        <v>7</v>
      </c>
      <c r="B76" s="82">
        <v>460490011</v>
      </c>
      <c r="C76" s="79" t="s">
        <v>257</v>
      </c>
      <c r="D76" s="105">
        <v>130</v>
      </c>
      <c r="E76" s="79" t="s">
        <v>100</v>
      </c>
      <c r="F76" s="70"/>
      <c r="G76" s="75">
        <f t="shared" si="2"/>
        <v>0</v>
      </c>
    </row>
    <row r="77" spans="1:7" ht="12.75">
      <c r="A77" s="103">
        <v>8</v>
      </c>
      <c r="B77" s="74">
        <v>460560164</v>
      </c>
      <c r="C77" s="69" t="s">
        <v>258</v>
      </c>
      <c r="D77" s="107">
        <v>130</v>
      </c>
      <c r="E77" s="69" t="s">
        <v>100</v>
      </c>
      <c r="F77" s="70"/>
      <c r="G77" s="75">
        <f t="shared" si="2"/>
        <v>0</v>
      </c>
    </row>
    <row r="78" spans="1:7" ht="12.75">
      <c r="A78" s="103">
        <v>9</v>
      </c>
      <c r="B78" s="74">
        <v>460600001</v>
      </c>
      <c r="C78" s="69" t="s">
        <v>259</v>
      </c>
      <c r="D78" s="107">
        <v>2.1</v>
      </c>
      <c r="E78" s="69" t="s">
        <v>55</v>
      </c>
      <c r="F78" s="70"/>
      <c r="G78" s="75">
        <f t="shared" si="2"/>
        <v>0</v>
      </c>
    </row>
    <row r="79" spans="1:7" ht="12.75">
      <c r="A79" s="103">
        <v>10</v>
      </c>
      <c r="B79" s="74">
        <v>460620006</v>
      </c>
      <c r="C79" s="69" t="s">
        <v>260</v>
      </c>
      <c r="D79" s="107">
        <v>15</v>
      </c>
      <c r="E79" s="69" t="s">
        <v>80</v>
      </c>
      <c r="F79" s="70"/>
      <c r="G79" s="75">
        <f t="shared" si="2"/>
        <v>0</v>
      </c>
    </row>
    <row r="80" spans="1:7" ht="12.75">
      <c r="A80" s="108">
        <v>11</v>
      </c>
      <c r="B80" s="109" t="s">
        <v>261</v>
      </c>
      <c r="C80" s="101" t="s">
        <v>262</v>
      </c>
      <c r="D80" s="110">
        <v>46</v>
      </c>
      <c r="E80" s="101" t="s">
        <v>80</v>
      </c>
      <c r="F80" s="91"/>
      <c r="G80" s="75">
        <f t="shared" si="2"/>
        <v>0</v>
      </c>
    </row>
    <row r="81" spans="1:7" ht="12.75">
      <c r="A81" s="111">
        <v>12</v>
      </c>
      <c r="B81" s="93">
        <v>112101111</v>
      </c>
      <c r="C81" s="71" t="s">
        <v>263</v>
      </c>
      <c r="D81" s="112">
        <v>2</v>
      </c>
      <c r="E81" s="71" t="s">
        <v>148</v>
      </c>
      <c r="F81" s="72"/>
      <c r="G81" s="89">
        <f t="shared" si="2"/>
        <v>0</v>
      </c>
    </row>
    <row r="82" spans="1:7" ht="12.75">
      <c r="A82" s="94"/>
      <c r="B82" s="71" t="s">
        <v>26</v>
      </c>
      <c r="C82" s="71"/>
      <c r="D82" s="71"/>
      <c r="E82" s="71"/>
      <c r="F82" s="72"/>
      <c r="G82" s="72">
        <f>SUM(G70:G81)</f>
        <v>0</v>
      </c>
    </row>
    <row r="83" spans="1:7" ht="12.75">
      <c r="A83" s="78"/>
      <c r="B83" s="74"/>
      <c r="C83" s="69"/>
      <c r="D83" s="70"/>
      <c r="E83" s="69"/>
      <c r="F83" s="70"/>
      <c r="G83" s="75"/>
    </row>
    <row r="85" spans="2:6" ht="12.75">
      <c r="B85" s="82"/>
      <c r="C85" s="113" t="s">
        <v>264</v>
      </c>
      <c r="D85" s="81"/>
      <c r="E85" s="79"/>
      <c r="F85" s="81"/>
    </row>
    <row r="88" spans="2:7" ht="12.75">
      <c r="B88" s="114"/>
      <c r="C88" s="64"/>
      <c r="D88" s="115"/>
      <c r="E88" s="64"/>
      <c r="F88" s="115"/>
      <c r="G88" s="44"/>
    </row>
    <row r="91" ht="12.75">
      <c r="G91" s="44"/>
    </row>
    <row r="92" spans="2:7" ht="12.75">
      <c r="B92" s="114"/>
      <c r="C92" s="64"/>
      <c r="D92" s="115"/>
      <c r="E92" s="64"/>
      <c r="F92" s="115"/>
      <c r="G92" s="44"/>
    </row>
    <row r="93" spans="2:7" ht="12.75">
      <c r="B93" s="45"/>
      <c r="C93" s="46"/>
      <c r="D93" s="47"/>
      <c r="E93" s="46"/>
      <c r="F93" s="47"/>
      <c r="G93" s="44"/>
    </row>
    <row r="94" spans="2:7" ht="12.75">
      <c r="B94" s="48"/>
      <c r="C94" s="46"/>
      <c r="D94" s="47"/>
      <c r="E94" s="46"/>
      <c r="F94" s="47"/>
      <c r="G94" s="44"/>
    </row>
    <row r="95" spans="2:7" ht="12.75">
      <c r="B95" s="116"/>
      <c r="C95" s="67"/>
      <c r="D95" s="117"/>
      <c r="E95" s="67"/>
      <c r="F95" s="117"/>
      <c r="G95" s="44"/>
    </row>
    <row r="96" spans="2:7" ht="12.75">
      <c r="B96" s="49"/>
      <c r="C96" s="50"/>
      <c r="D96" s="51"/>
      <c r="E96" s="50"/>
      <c r="F96" s="51"/>
      <c r="G96" s="44"/>
    </row>
    <row r="101" spans="1:7" ht="12.75">
      <c r="A101" s="118"/>
      <c r="B101" s="119"/>
      <c r="C101" s="119"/>
      <c r="D101" s="119"/>
      <c r="E101" s="119"/>
      <c r="F101" s="119"/>
      <c r="G101" s="120"/>
    </row>
    <row r="102" spans="1:7" ht="12.75">
      <c r="A102" s="121"/>
      <c r="B102" s="121"/>
      <c r="C102" s="121"/>
      <c r="D102" s="121"/>
      <c r="E102" s="121"/>
      <c r="F102" s="122"/>
      <c r="G102" s="123"/>
    </row>
    <row r="103" spans="1:7" ht="12.75">
      <c r="A103" s="124"/>
      <c r="B103" s="125"/>
      <c r="C103" s="121"/>
      <c r="D103" s="121"/>
      <c r="E103" s="121"/>
      <c r="F103" s="120"/>
      <c r="G103" s="120"/>
    </row>
    <row r="104" spans="1:7" ht="12.75">
      <c r="A104" s="124"/>
      <c r="B104" s="125"/>
      <c r="C104" s="121"/>
      <c r="D104" s="121"/>
      <c r="E104" s="121"/>
      <c r="F104" s="120"/>
      <c r="G104" s="120"/>
    </row>
    <row r="105" spans="1:7" ht="12.75">
      <c r="A105" s="124"/>
      <c r="B105" s="125"/>
      <c r="C105" s="121"/>
      <c r="D105" s="121"/>
      <c r="E105" s="121"/>
      <c r="F105" s="120"/>
      <c r="G105" s="120"/>
    </row>
    <row r="106" spans="1:7" ht="12.75">
      <c r="A106" s="126"/>
      <c r="B106" s="126"/>
      <c r="C106" s="127"/>
      <c r="D106" s="127"/>
      <c r="E106" s="127"/>
      <c r="F106" s="128"/>
      <c r="G106" s="120"/>
    </row>
    <row r="107" spans="1:7" ht="12.75">
      <c r="A107" s="126"/>
      <c r="B107" s="126"/>
      <c r="C107" s="127"/>
      <c r="D107" s="127"/>
      <c r="E107" s="127"/>
      <c r="F107" s="128"/>
      <c r="G107" s="120"/>
    </row>
    <row r="108" spans="1:7" ht="12.75">
      <c r="A108" s="126"/>
      <c r="B108" s="126"/>
      <c r="C108" s="127"/>
      <c r="D108" s="127"/>
      <c r="E108" s="127"/>
      <c r="F108" s="120"/>
      <c r="G108" s="120"/>
    </row>
    <row r="109" spans="1:7" ht="12.75">
      <c r="A109" s="126"/>
      <c r="B109" s="126"/>
      <c r="C109" s="127"/>
      <c r="D109" s="127"/>
      <c r="E109" s="127"/>
      <c r="F109" s="128"/>
      <c r="G109" s="120"/>
    </row>
    <row r="110" spans="1:7" ht="12.75">
      <c r="A110" s="126"/>
      <c r="B110" s="125"/>
      <c r="C110" s="121"/>
      <c r="D110" s="121"/>
      <c r="E110" s="121"/>
      <c r="F110" s="120"/>
      <c r="G110" s="120"/>
    </row>
    <row r="111" spans="1:7" ht="12.75">
      <c r="A111" s="125"/>
      <c r="B111" s="125"/>
      <c r="C111" s="121"/>
      <c r="D111" s="129"/>
      <c r="E111" s="121"/>
      <c r="F111" s="120"/>
      <c r="G111" s="120"/>
    </row>
    <row r="112" spans="1:7" ht="12.75">
      <c r="A112" s="125"/>
      <c r="B112" s="125"/>
      <c r="C112" s="121"/>
      <c r="D112" s="127"/>
      <c r="E112" s="121"/>
      <c r="F112" s="120"/>
      <c r="G112" s="120"/>
    </row>
    <row r="113" spans="1:7" ht="12.75">
      <c r="A113" s="124"/>
      <c r="B113" s="125"/>
      <c r="C113" s="121"/>
      <c r="D113" s="127"/>
      <c r="E113" s="121"/>
      <c r="F113" s="120"/>
      <c r="G113" s="120"/>
    </row>
    <row r="114" spans="1:7" ht="12.75">
      <c r="A114" s="125"/>
      <c r="B114" s="125"/>
      <c r="C114" s="121"/>
      <c r="D114" s="127"/>
      <c r="E114" s="121"/>
      <c r="F114" s="120"/>
      <c r="G114" s="120"/>
    </row>
    <row r="115" spans="1:7" ht="12.75">
      <c r="A115" s="125"/>
      <c r="B115" s="125"/>
      <c r="C115" s="121"/>
      <c r="D115" s="121"/>
      <c r="E115" s="121"/>
      <c r="F115" s="120"/>
      <c r="G115" s="120"/>
    </row>
    <row r="116" spans="1:7" ht="12.75">
      <c r="A116" s="125"/>
      <c r="B116" s="125"/>
      <c r="C116" s="121"/>
      <c r="D116" s="121"/>
      <c r="E116" s="121"/>
      <c r="F116" s="120"/>
      <c r="G116" s="120"/>
    </row>
    <row r="117" spans="1:7" ht="12.75">
      <c r="A117" s="125"/>
      <c r="B117" s="125"/>
      <c r="C117" s="121"/>
      <c r="D117" s="121"/>
      <c r="E117" s="121"/>
      <c r="F117" s="120"/>
      <c r="G117" s="120"/>
    </row>
    <row r="118" spans="1:7" ht="12.75">
      <c r="A118" s="125"/>
      <c r="B118" s="125"/>
      <c r="C118" s="121"/>
      <c r="D118" s="121"/>
      <c r="E118" s="121"/>
      <c r="F118" s="120"/>
      <c r="G118" s="120"/>
    </row>
    <row r="119" spans="1:7" ht="12.75">
      <c r="A119" s="125"/>
      <c r="B119" s="126"/>
      <c r="C119" s="127"/>
      <c r="D119" s="127"/>
      <c r="E119" s="127"/>
      <c r="F119" s="128"/>
      <c r="G119" s="120"/>
    </row>
    <row r="120" spans="1:7" ht="12.75">
      <c r="A120" s="126"/>
      <c r="B120" s="125"/>
      <c r="C120" s="121"/>
      <c r="D120" s="121"/>
      <c r="E120" s="121"/>
      <c r="F120" s="120"/>
      <c r="G120" s="120"/>
    </row>
    <row r="121" spans="1:7" ht="12.75">
      <c r="A121" s="125"/>
      <c r="B121" s="126"/>
      <c r="C121" s="127"/>
      <c r="D121" s="121"/>
      <c r="E121" s="121"/>
      <c r="F121" s="120"/>
      <c r="G121" s="120"/>
    </row>
    <row r="122" spans="1:7" ht="12.75">
      <c r="A122" s="125"/>
      <c r="B122" s="126"/>
      <c r="C122" s="127"/>
      <c r="D122" s="121"/>
      <c r="E122" s="121"/>
      <c r="F122" s="120"/>
      <c r="G122" s="120"/>
    </row>
    <row r="123" spans="1:7" ht="12.75">
      <c r="A123" s="125"/>
      <c r="B123" s="126"/>
      <c r="C123" s="127"/>
      <c r="D123" s="121"/>
      <c r="E123" s="121"/>
      <c r="F123" s="120"/>
      <c r="G123" s="120"/>
    </row>
    <row r="124" spans="1:7" ht="12.75">
      <c r="A124" s="125"/>
      <c r="B124" s="125"/>
      <c r="C124" s="121"/>
      <c r="D124" s="121"/>
      <c r="E124" s="121"/>
      <c r="F124" s="120"/>
      <c r="G124" s="120"/>
    </row>
    <row r="125" spans="1:7" ht="12.75">
      <c r="A125" s="125"/>
      <c r="B125" s="125"/>
      <c r="C125" s="121"/>
      <c r="D125" s="121"/>
      <c r="E125" s="121"/>
      <c r="F125" s="120"/>
      <c r="G125" s="120"/>
    </row>
    <row r="126" spans="1:7" ht="12.75">
      <c r="A126" s="125"/>
      <c r="B126" s="125"/>
      <c r="C126" s="121"/>
      <c r="D126" s="121"/>
      <c r="E126" s="121"/>
      <c r="F126" s="120"/>
      <c r="G126" s="120"/>
    </row>
    <row r="127" spans="1:7" ht="12.75">
      <c r="A127" s="125"/>
      <c r="B127" s="125"/>
      <c r="C127" s="121"/>
      <c r="D127" s="121"/>
      <c r="E127" s="121"/>
      <c r="F127" s="120"/>
      <c r="G127" s="120"/>
    </row>
    <row r="128" spans="1:7" ht="12.75">
      <c r="A128" s="125"/>
      <c r="B128" s="125"/>
      <c r="C128" s="121"/>
      <c r="D128" s="121"/>
      <c r="E128" s="121"/>
      <c r="F128" s="120"/>
      <c r="G128" s="120"/>
    </row>
    <row r="129" spans="1:7" ht="12.75">
      <c r="A129" s="125"/>
      <c r="B129" s="125"/>
      <c r="C129" s="121"/>
      <c r="D129" s="121"/>
      <c r="E129" s="121"/>
      <c r="F129" s="120"/>
      <c r="G129" s="120"/>
    </row>
    <row r="130" spans="1:7" ht="12.75">
      <c r="A130" s="125"/>
      <c r="B130" s="125"/>
      <c r="C130" s="121"/>
      <c r="D130" s="121"/>
      <c r="E130" s="121"/>
      <c r="F130" s="120"/>
      <c r="G130" s="120"/>
    </row>
    <row r="131" spans="1:7" ht="12.75">
      <c r="A131" s="125"/>
      <c r="B131" s="125"/>
      <c r="C131" s="121"/>
      <c r="D131" s="121"/>
      <c r="E131" s="121"/>
      <c r="F131" s="120"/>
      <c r="G131" s="120"/>
    </row>
    <row r="132" spans="1:7" ht="12.75">
      <c r="A132" s="125"/>
      <c r="B132" s="125"/>
      <c r="C132" s="121"/>
      <c r="D132" s="121"/>
      <c r="E132" s="121"/>
      <c r="F132" s="120"/>
      <c r="G132" s="120"/>
    </row>
    <row r="133" spans="1:7" ht="12.75">
      <c r="A133" s="125"/>
      <c r="B133" s="125"/>
      <c r="C133" s="121"/>
      <c r="D133" s="121"/>
      <c r="E133" s="121"/>
      <c r="F133" s="120"/>
      <c r="G133" s="120"/>
    </row>
    <row r="134" spans="1:7" ht="12.75">
      <c r="A134" s="125"/>
      <c r="B134" s="125"/>
      <c r="C134" s="121"/>
      <c r="D134" s="127"/>
      <c r="E134" s="121"/>
      <c r="F134" s="120"/>
      <c r="G134" s="120"/>
    </row>
    <row r="135" spans="1:7" ht="12.75">
      <c r="A135" s="125"/>
      <c r="B135" s="125"/>
      <c r="C135" s="121"/>
      <c r="D135" s="121"/>
      <c r="E135" s="121"/>
      <c r="F135" s="120"/>
      <c r="G135" s="120"/>
    </row>
    <row r="136" spans="1:7" ht="12.75">
      <c r="A136" s="125"/>
      <c r="B136" s="125"/>
      <c r="C136" s="121"/>
      <c r="D136" s="121"/>
      <c r="E136" s="121"/>
      <c r="F136" s="120"/>
      <c r="G136" s="120"/>
    </row>
    <row r="137" spans="1:7" ht="12.75">
      <c r="A137" s="125"/>
      <c r="B137" s="125"/>
      <c r="C137" s="121"/>
      <c r="D137" s="121"/>
      <c r="E137" s="121"/>
      <c r="F137" s="120"/>
      <c r="G137" s="120"/>
    </row>
    <row r="138" spans="1:7" ht="12.75">
      <c r="A138" s="125"/>
      <c r="B138" s="125"/>
      <c r="C138" s="121"/>
      <c r="D138" s="121"/>
      <c r="E138" s="121"/>
      <c r="F138" s="120"/>
      <c r="G138" s="120"/>
    </row>
    <row r="139" spans="1:7" ht="12.75">
      <c r="A139" s="125"/>
      <c r="B139" s="125"/>
      <c r="C139" s="121"/>
      <c r="D139" s="121"/>
      <c r="E139" s="121"/>
      <c r="F139" s="120"/>
      <c r="G139" s="120"/>
    </row>
    <row r="140" spans="1:7" ht="12.75">
      <c r="A140" s="125"/>
      <c r="B140" s="125"/>
      <c r="C140" s="121"/>
      <c r="D140" s="121"/>
      <c r="E140" s="121"/>
      <c r="F140" s="120"/>
      <c r="G140" s="120"/>
    </row>
    <row r="141" spans="1:7" ht="12.75">
      <c r="A141" s="125"/>
      <c r="B141" s="125"/>
      <c r="C141" s="121"/>
      <c r="D141" s="121"/>
      <c r="E141" s="121"/>
      <c r="F141" s="120"/>
      <c r="G141" s="120"/>
    </row>
    <row r="142" spans="1:7" ht="12.75">
      <c r="A142" s="125"/>
      <c r="B142" s="125"/>
      <c r="C142" s="121"/>
      <c r="D142" s="121"/>
      <c r="E142" s="121"/>
      <c r="F142" s="120"/>
      <c r="G142" s="120"/>
    </row>
    <row r="143" spans="1:7" ht="12.75">
      <c r="A143" s="125"/>
      <c r="B143" s="125"/>
      <c r="C143" s="121"/>
      <c r="D143" s="121"/>
      <c r="E143" s="121"/>
      <c r="F143" s="120"/>
      <c r="G143" s="120"/>
    </row>
    <row r="144" spans="1:7" ht="12.75">
      <c r="A144" s="125"/>
      <c r="B144" s="125"/>
      <c r="C144" s="121"/>
      <c r="D144" s="121"/>
      <c r="E144" s="121"/>
      <c r="F144" s="120"/>
      <c r="G144" s="120"/>
    </row>
    <row r="145" spans="1:7" ht="12.75">
      <c r="A145" s="125"/>
      <c r="B145" s="125"/>
      <c r="C145" s="121"/>
      <c r="D145" s="121"/>
      <c r="E145" s="121"/>
      <c r="F145" s="120"/>
      <c r="G145" s="120"/>
    </row>
    <row r="146" spans="1:7" ht="12.75">
      <c r="A146" s="125"/>
      <c r="B146" s="125"/>
      <c r="C146" s="121"/>
      <c r="D146" s="121"/>
      <c r="E146" s="121"/>
      <c r="F146" s="120"/>
      <c r="G146" s="120"/>
    </row>
    <row r="147" spans="1:7" ht="12.75">
      <c r="A147" s="125"/>
      <c r="B147" s="125"/>
      <c r="C147" s="121"/>
      <c r="D147" s="121"/>
      <c r="E147" s="121"/>
      <c r="F147" s="120"/>
      <c r="G147" s="120"/>
    </row>
    <row r="148" spans="1:7" ht="12.75">
      <c r="A148" s="125"/>
      <c r="B148" s="125"/>
      <c r="C148" s="121"/>
      <c r="D148" s="121"/>
      <c r="E148" s="121"/>
      <c r="F148" s="120"/>
      <c r="G148" s="120"/>
    </row>
    <row r="149" spans="1:7" ht="12.75">
      <c r="A149" s="125"/>
      <c r="B149" s="125"/>
      <c r="C149" s="121"/>
      <c r="D149" s="121"/>
      <c r="E149" s="121"/>
      <c r="F149" s="120"/>
      <c r="G149" s="120"/>
    </row>
    <row r="150" spans="1:7" ht="12.75">
      <c r="A150" s="125"/>
      <c r="B150" s="125"/>
      <c r="C150" s="121"/>
      <c r="D150" s="121"/>
      <c r="E150" s="121"/>
      <c r="F150" s="120"/>
      <c r="G150" s="120"/>
    </row>
    <row r="151" spans="1:7" ht="12.75">
      <c r="A151" s="125"/>
      <c r="B151" s="125"/>
      <c r="C151" s="121"/>
      <c r="D151" s="121"/>
      <c r="E151" s="121"/>
      <c r="F151" s="120"/>
      <c r="G151" s="120"/>
    </row>
    <row r="152" spans="1:7" ht="12.75">
      <c r="A152" s="125"/>
      <c r="B152" s="125"/>
      <c r="C152" s="121"/>
      <c r="D152" s="121"/>
      <c r="E152" s="121"/>
      <c r="F152" s="120"/>
      <c r="G152" s="120"/>
    </row>
    <row r="153" spans="1:7" ht="12.75">
      <c r="A153" s="125"/>
      <c r="B153" s="125"/>
      <c r="C153" s="121"/>
      <c r="D153" s="121"/>
      <c r="E153" s="121"/>
      <c r="F153" s="120"/>
      <c r="G153" s="120"/>
    </row>
    <row r="154" spans="1:7" ht="12.75">
      <c r="A154" s="125"/>
      <c r="B154" s="125"/>
      <c r="C154" s="121"/>
      <c r="D154" s="121"/>
      <c r="E154" s="121"/>
      <c r="F154" s="120"/>
      <c r="G154" s="120"/>
    </row>
    <row r="155" spans="1:7" ht="12.75">
      <c r="A155" s="125"/>
      <c r="B155" s="125"/>
      <c r="C155" s="121"/>
      <c r="D155" s="121"/>
      <c r="E155" s="121"/>
      <c r="F155" s="120"/>
      <c r="G155" s="120"/>
    </row>
    <row r="156" spans="1:7" ht="12.75">
      <c r="A156" s="124"/>
      <c r="B156" s="125"/>
      <c r="C156" s="121"/>
      <c r="D156" s="121"/>
      <c r="E156" s="121"/>
      <c r="F156" s="120"/>
      <c r="G156" s="120"/>
    </row>
    <row r="157" spans="1:7" ht="12.75">
      <c r="A157" s="124"/>
      <c r="B157" s="125"/>
      <c r="C157" s="121"/>
      <c r="D157" s="121"/>
      <c r="E157" s="121"/>
      <c r="F157" s="120"/>
      <c r="G157" s="120"/>
    </row>
    <row r="158" spans="1:7" ht="12.75">
      <c r="A158" s="124"/>
      <c r="B158" s="125"/>
      <c r="C158" s="121"/>
      <c r="D158" s="121"/>
      <c r="E158" s="121"/>
      <c r="F158" s="120"/>
      <c r="G158" s="120"/>
    </row>
    <row r="159" spans="1:7" ht="12.75">
      <c r="A159" s="125"/>
      <c r="B159" s="125"/>
      <c r="C159" s="121"/>
      <c r="D159" s="121"/>
      <c r="E159" s="121"/>
      <c r="F159" s="120"/>
      <c r="G159" s="120"/>
    </row>
    <row r="160" spans="1:7" ht="12.75">
      <c r="A160" s="125"/>
      <c r="B160" s="121"/>
      <c r="C160" s="121"/>
      <c r="D160" s="121"/>
      <c r="E160" s="121"/>
      <c r="F160" s="120"/>
      <c r="G160" s="120"/>
    </row>
    <row r="161" spans="1:7" ht="12.75">
      <c r="A161" s="121"/>
      <c r="B161" s="125"/>
      <c r="C161" s="121"/>
      <c r="D161" s="121"/>
      <c r="E161" s="121"/>
      <c r="F161" s="120"/>
      <c r="G161" s="120"/>
    </row>
    <row r="162" spans="1:7" ht="12.75">
      <c r="A162" s="119"/>
      <c r="B162" s="119"/>
      <c r="C162" s="119"/>
      <c r="D162" s="119"/>
      <c r="E162" s="119"/>
      <c r="F162" s="119"/>
      <c r="G162" s="119"/>
    </row>
    <row r="163" spans="1:7" ht="12.75">
      <c r="A163" s="119"/>
      <c r="B163" s="119"/>
      <c r="C163" s="119"/>
      <c r="D163" s="119"/>
      <c r="E163" s="119"/>
      <c r="F163" s="119"/>
      <c r="G163" s="119"/>
    </row>
    <row r="164" spans="1:7" ht="12.75">
      <c r="A164" s="118"/>
      <c r="B164" s="119"/>
      <c r="C164" s="119"/>
      <c r="D164" s="119"/>
      <c r="E164" s="119"/>
      <c r="F164" s="119"/>
      <c r="G164" s="119"/>
    </row>
    <row r="165" spans="1:7" ht="12.75">
      <c r="A165" s="121"/>
      <c r="B165" s="121"/>
      <c r="C165" s="121"/>
      <c r="D165" s="120"/>
      <c r="E165" s="121"/>
      <c r="F165" s="122"/>
      <c r="G165" s="123"/>
    </row>
    <row r="166" spans="1:7" ht="12.75">
      <c r="A166" s="125"/>
      <c r="B166" s="130"/>
      <c r="C166" s="121"/>
      <c r="D166" s="120"/>
      <c r="E166" s="121"/>
      <c r="F166" s="120"/>
      <c r="G166" s="128"/>
    </row>
    <row r="167" spans="1:7" ht="12.75">
      <c r="A167" s="125"/>
      <c r="B167" s="125"/>
      <c r="C167" s="121"/>
      <c r="D167" s="120"/>
      <c r="E167" s="121"/>
      <c r="F167" s="120"/>
      <c r="G167" s="128"/>
    </row>
    <row r="168" spans="1:7" ht="12.75">
      <c r="A168" s="125"/>
      <c r="B168" s="125"/>
      <c r="C168" s="121"/>
      <c r="D168" s="120"/>
      <c r="E168" s="121"/>
      <c r="F168" s="120"/>
      <c r="G168" s="128"/>
    </row>
    <row r="169" spans="1:7" ht="12.75">
      <c r="A169" s="125"/>
      <c r="B169" s="130"/>
      <c r="C169" s="131"/>
      <c r="D169" s="120"/>
      <c r="E169" s="121"/>
      <c r="F169" s="120"/>
      <c r="G169" s="128"/>
    </row>
    <row r="170" spans="1:7" ht="12.75">
      <c r="A170" s="125"/>
      <c r="B170" s="125"/>
      <c r="C170" s="121"/>
      <c r="D170" s="120"/>
      <c r="E170" s="121"/>
      <c r="F170" s="120"/>
      <c r="G170" s="128"/>
    </row>
    <row r="171" spans="1:7" ht="12.75">
      <c r="A171" s="125"/>
      <c r="B171" s="125"/>
      <c r="C171" s="121"/>
      <c r="D171" s="120"/>
      <c r="E171" s="121"/>
      <c r="F171" s="120"/>
      <c r="G171" s="128"/>
    </row>
    <row r="172" spans="1:7" ht="12.75">
      <c r="A172" s="126"/>
      <c r="B172" s="126"/>
      <c r="C172" s="127"/>
      <c r="D172" s="128"/>
      <c r="E172" s="127"/>
      <c r="F172" s="128"/>
      <c r="G172" s="128"/>
    </row>
    <row r="173" spans="1:7" ht="12.75">
      <c r="A173" s="121"/>
      <c r="B173" s="121"/>
      <c r="C173" s="121"/>
      <c r="D173" s="121"/>
      <c r="E173" s="121"/>
      <c r="F173" s="120"/>
      <c r="G173" s="128"/>
    </row>
    <row r="178" ht="12.75">
      <c r="A178" s="119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dusenka</dc:creator>
  <cp:keywords/>
  <dc:description/>
  <cp:lastModifiedBy>Vladimír Dušenka</cp:lastModifiedBy>
  <cp:lastPrinted>2019-05-22T14:07:20Z</cp:lastPrinted>
  <dcterms:created xsi:type="dcterms:W3CDTF">1999-04-06T07:39:42Z</dcterms:created>
  <dcterms:modified xsi:type="dcterms:W3CDTF">2019-07-31T11:08:17Z</dcterms:modified>
  <cp:category/>
  <cp:version/>
  <cp:contentType/>
  <cp:contentStatus/>
</cp:coreProperties>
</file>